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Общая\Наше все\Разместить\"/>
    </mc:Choice>
  </mc:AlternateContent>
  <xr:revisionPtr revIDLastSave="0" documentId="13_ncr:1_{D52A0541-904F-4807-8553-B79FD30A054B}" xr6:coauthVersionLast="45" xr6:coauthVersionMax="45" xr10:uidLastSave="{00000000-0000-0000-0000-000000000000}"/>
  <bookViews>
    <workbookView xWindow="-120" yWindow="-120" windowWidth="29040" windowHeight="15990" activeTab="2" xr2:uid="{00000000-000D-0000-FFFF-FFFF00000000}"/>
  </bookViews>
  <sheets>
    <sheet name="Приложение1" sheetId="25" r:id="rId1"/>
    <sheet name="Приложение2" sheetId="24" r:id="rId2"/>
    <sheet name="Приложение 3" sheetId="21" r:id="rId3"/>
  </sheets>
  <definedNames>
    <definedName name="_xlnm.Print_Titles" localSheetId="2">'Приложение 3'!$10:$10</definedName>
    <definedName name="_xlnm.Print_Titles" localSheetId="0">Приложение1!$10:$11</definedName>
    <definedName name="_xlnm.Print_Titles" localSheetId="1">Приложение2!$12:$13</definedName>
    <definedName name="_xlnm.Print_Area" localSheetId="2">'Приложение 3'!$A$1:$G$83</definedName>
    <definedName name="_xlnm.Print_Area" localSheetId="0">Приложение1!$A$1:$H$164</definedName>
    <definedName name="_xlnm.Print_Area" localSheetId="1">Приложение2!$A$1:$G$165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1" l="1"/>
  <c r="A5" i="21"/>
  <c r="A4" i="21"/>
  <c r="A6" i="24"/>
  <c r="A5" i="24"/>
  <c r="A3" i="24"/>
  <c r="G28" i="21" l="1"/>
  <c r="F28" i="21"/>
  <c r="G120" i="24"/>
  <c r="F120" i="24"/>
  <c r="H119" i="25"/>
  <c r="G119" i="25"/>
  <c r="F41" i="24" l="1"/>
  <c r="G41" i="24"/>
  <c r="G58" i="21" l="1"/>
  <c r="G57" i="21" s="1"/>
  <c r="F58" i="21"/>
  <c r="F57" i="21" s="1"/>
  <c r="E58" i="21"/>
  <c r="E57" i="21" s="1"/>
  <c r="F144" i="25"/>
  <c r="F143" i="25" s="1"/>
  <c r="F142" i="25" s="1"/>
  <c r="F141" i="25" s="1"/>
  <c r="F34" i="25"/>
  <c r="F25" i="25"/>
  <c r="H160" i="25"/>
  <c r="H159" i="25" s="1"/>
  <c r="H158" i="25" s="1"/>
  <c r="H157" i="25" s="1"/>
  <c r="H156" i="25" s="1"/>
  <c r="H155" i="25" s="1"/>
  <c r="G160" i="25"/>
  <c r="G159" i="25" s="1"/>
  <c r="G158" i="25" s="1"/>
  <c r="G157" i="25" s="1"/>
  <c r="G156" i="25" s="1"/>
  <c r="G155" i="25" s="1"/>
  <c r="F160" i="25"/>
  <c r="F159" i="25" s="1"/>
  <c r="F158" i="25" s="1"/>
  <c r="F157" i="25"/>
  <c r="F156" i="25" s="1"/>
  <c r="F155" i="25" s="1"/>
  <c r="H153" i="25"/>
  <c r="H152" i="25" s="1"/>
  <c r="H151" i="25" s="1"/>
  <c r="G153" i="25"/>
  <c r="G152" i="25" s="1"/>
  <c r="G151" i="25" s="1"/>
  <c r="G150" i="25" s="1"/>
  <c r="F153" i="25"/>
  <c r="F152" i="25"/>
  <c r="F151" i="25" s="1"/>
  <c r="F150" i="25" s="1"/>
  <c r="F149" i="25" s="1"/>
  <c r="H150" i="25"/>
  <c r="H149" i="25" s="1"/>
  <c r="G149" i="25"/>
  <c r="H147" i="25"/>
  <c r="G147" i="25"/>
  <c r="G146" i="25" s="1"/>
  <c r="G145" i="25" s="1"/>
  <c r="F147" i="25"/>
  <c r="F146" i="25" s="1"/>
  <c r="F145" i="25" s="1"/>
  <c r="H146" i="25"/>
  <c r="H145" i="25" s="1"/>
  <c r="H140" i="25" s="1"/>
  <c r="H139" i="25" s="1"/>
  <c r="H138" i="25" s="1"/>
  <c r="H143" i="25"/>
  <c r="H142" i="25" s="1"/>
  <c r="H141" i="25" s="1"/>
  <c r="G143" i="25"/>
  <c r="G142" i="25" s="1"/>
  <c r="G141" i="25" s="1"/>
  <c r="G140" i="25" s="1"/>
  <c r="G139" i="25" s="1"/>
  <c r="G138" i="25" s="1"/>
  <c r="H136" i="25"/>
  <c r="G136" i="25"/>
  <c r="F136" i="25"/>
  <c r="F135" i="25" s="1"/>
  <c r="F134" i="25" s="1"/>
  <c r="H135" i="25"/>
  <c r="H134" i="25" s="1"/>
  <c r="H133" i="25" s="1"/>
  <c r="H132" i="25" s="1"/>
  <c r="G135" i="25"/>
  <c r="G134" i="25"/>
  <c r="G133" i="25" s="1"/>
  <c r="G132" i="25" s="1"/>
  <c r="F133" i="25"/>
  <c r="F132" i="25" s="1"/>
  <c r="H130" i="25"/>
  <c r="H129" i="25" s="1"/>
  <c r="H128" i="25" s="1"/>
  <c r="G130" i="25"/>
  <c r="G129" i="25" s="1"/>
  <c r="G128" i="25" s="1"/>
  <c r="F130" i="25"/>
  <c r="F129" i="25"/>
  <c r="F128" i="25"/>
  <c r="H126" i="25"/>
  <c r="H125" i="25" s="1"/>
  <c r="H124" i="25" s="1"/>
  <c r="G126" i="25"/>
  <c r="F126" i="25"/>
  <c r="F125" i="25" s="1"/>
  <c r="F124" i="25" s="1"/>
  <c r="G125" i="25"/>
  <c r="G124" i="25" s="1"/>
  <c r="H122" i="25"/>
  <c r="H121" i="25" s="1"/>
  <c r="H120" i="25" s="1"/>
  <c r="G122" i="25"/>
  <c r="G121" i="25" s="1"/>
  <c r="G120" i="25" s="1"/>
  <c r="F122" i="25"/>
  <c r="F121" i="25" s="1"/>
  <c r="F120" i="25" s="1"/>
  <c r="H118" i="25"/>
  <c r="H117" i="25" s="1"/>
  <c r="H116" i="25" s="1"/>
  <c r="G118" i="25"/>
  <c r="G117" i="25" s="1"/>
  <c r="G116" i="25" s="1"/>
  <c r="F118" i="25"/>
  <c r="F117" i="25" s="1"/>
  <c r="F116" i="25" s="1"/>
  <c r="H114" i="25"/>
  <c r="H113" i="25" s="1"/>
  <c r="H112" i="25" s="1"/>
  <c r="G114" i="25"/>
  <c r="F114" i="25"/>
  <c r="F113" i="25" s="1"/>
  <c r="F112" i="25" s="1"/>
  <c r="G113" i="25"/>
  <c r="G112" i="25" s="1"/>
  <c r="H110" i="25"/>
  <c r="G110" i="25"/>
  <c r="G109" i="25" s="1"/>
  <c r="G108" i="25" s="1"/>
  <c r="F110" i="25"/>
  <c r="F109" i="25" s="1"/>
  <c r="F108" i="25" s="1"/>
  <c r="H109" i="25"/>
  <c r="H108" i="25" s="1"/>
  <c r="H106" i="25"/>
  <c r="H105" i="25" s="1"/>
  <c r="H104" i="25" s="1"/>
  <c r="G106" i="25"/>
  <c r="G105" i="25" s="1"/>
  <c r="G104" i="25" s="1"/>
  <c r="F106" i="25"/>
  <c r="F105" i="25" s="1"/>
  <c r="F104" i="25" s="1"/>
  <c r="H102" i="25"/>
  <c r="H101" i="25" s="1"/>
  <c r="H100" i="25" s="1"/>
  <c r="G102" i="25"/>
  <c r="G101" i="25" s="1"/>
  <c r="G100" i="25" s="1"/>
  <c r="F102" i="25"/>
  <c r="F101" i="25" s="1"/>
  <c r="F100" i="25" s="1"/>
  <c r="H98" i="25"/>
  <c r="H97" i="25" s="1"/>
  <c r="H96" i="25" s="1"/>
  <c r="G98" i="25"/>
  <c r="F98" i="25"/>
  <c r="F97" i="25" s="1"/>
  <c r="F96" i="25" s="1"/>
  <c r="G97" i="25"/>
  <c r="G96" i="25" s="1"/>
  <c r="H91" i="25"/>
  <c r="H90" i="25" s="1"/>
  <c r="G91" i="25"/>
  <c r="F91" i="25"/>
  <c r="G90" i="25"/>
  <c r="F90" i="25"/>
  <c r="H85" i="25"/>
  <c r="H84" i="25" s="1"/>
  <c r="H83" i="25" s="1"/>
  <c r="G85" i="25"/>
  <c r="G84" i="25" s="1"/>
  <c r="G83" i="25" s="1"/>
  <c r="G82" i="25" s="1"/>
  <c r="G76" i="25" s="1"/>
  <c r="F85" i="25"/>
  <c r="F84" i="25"/>
  <c r="F83" i="25" s="1"/>
  <c r="F82" i="25" s="1"/>
  <c r="H82" i="25"/>
  <c r="H80" i="25"/>
  <c r="H79" i="25" s="1"/>
  <c r="H78" i="25" s="1"/>
  <c r="G80" i="25"/>
  <c r="G79" i="25" s="1"/>
  <c r="G78" i="25" s="1"/>
  <c r="G77" i="25" s="1"/>
  <c r="F80" i="25"/>
  <c r="F79" i="25"/>
  <c r="F78" i="25" s="1"/>
  <c r="F77" i="25" s="1"/>
  <c r="H77" i="25"/>
  <c r="H74" i="25"/>
  <c r="G74" i="25"/>
  <c r="G73" i="25" s="1"/>
  <c r="F74" i="25"/>
  <c r="F73" i="25" s="1"/>
  <c r="H73" i="25"/>
  <c r="G71" i="25"/>
  <c r="G70" i="25" s="1"/>
  <c r="G69" i="25" s="1"/>
  <c r="H71" i="25"/>
  <c r="H70" i="25" s="1"/>
  <c r="H69" i="25" s="1"/>
  <c r="H67" i="25"/>
  <c r="H66" i="25" s="1"/>
  <c r="G67" i="25"/>
  <c r="F67" i="25"/>
  <c r="F66" i="25"/>
  <c r="F65" i="25" s="1"/>
  <c r="H63" i="25"/>
  <c r="G63" i="25"/>
  <c r="F63" i="25"/>
  <c r="H61" i="25"/>
  <c r="H60" i="25" s="1"/>
  <c r="H59" i="25" s="1"/>
  <c r="G61" i="25"/>
  <c r="G60" i="25" s="1"/>
  <c r="G59" i="25" s="1"/>
  <c r="F61" i="25"/>
  <c r="F60" i="25"/>
  <c r="F59" i="25" s="1"/>
  <c r="H57" i="25"/>
  <c r="H56" i="25" s="1"/>
  <c r="H55" i="25" s="1"/>
  <c r="G57" i="25"/>
  <c r="F57" i="25"/>
  <c r="F56" i="25" s="1"/>
  <c r="F55" i="25" s="1"/>
  <c r="G56" i="25"/>
  <c r="G55" i="25" s="1"/>
  <c r="H52" i="25"/>
  <c r="H51" i="25" s="1"/>
  <c r="H50" i="25" s="1"/>
  <c r="H49" i="25" s="1"/>
  <c r="G52" i="25"/>
  <c r="F52" i="25"/>
  <c r="G51" i="25"/>
  <c r="G50" i="25" s="1"/>
  <c r="G49" i="25" s="1"/>
  <c r="F51" i="25"/>
  <c r="F50" i="25"/>
  <c r="F49" i="25" s="1"/>
  <c r="H47" i="25"/>
  <c r="H46" i="25" s="1"/>
  <c r="H45" i="25" s="1"/>
  <c r="H44" i="25" s="1"/>
  <c r="G47" i="25"/>
  <c r="F47" i="25"/>
  <c r="G46" i="25"/>
  <c r="G45" i="25" s="1"/>
  <c r="G44" i="25" s="1"/>
  <c r="F46" i="25"/>
  <c r="F45" i="25"/>
  <c r="F44" i="25"/>
  <c r="H42" i="25"/>
  <c r="G42" i="25"/>
  <c r="F42" i="25"/>
  <c r="H40" i="25"/>
  <c r="H39" i="25" s="1"/>
  <c r="H38" i="25" s="1"/>
  <c r="G40" i="25"/>
  <c r="F40" i="25"/>
  <c r="G39" i="25"/>
  <c r="F39" i="25"/>
  <c r="F38" i="25" s="1"/>
  <c r="F37" i="25"/>
  <c r="H35" i="25"/>
  <c r="G35" i="25"/>
  <c r="F35" i="25"/>
  <c r="H33" i="25"/>
  <c r="G33" i="25"/>
  <c r="F33" i="25"/>
  <c r="H31" i="25"/>
  <c r="H30" i="25" s="1"/>
  <c r="H29" i="25" s="1"/>
  <c r="G31" i="25"/>
  <c r="G30" i="25" s="1"/>
  <c r="G29" i="25" s="1"/>
  <c r="F31" i="25"/>
  <c r="H26" i="25"/>
  <c r="G26" i="25"/>
  <c r="F26" i="25"/>
  <c r="H24" i="25"/>
  <c r="G24" i="25"/>
  <c r="F24" i="25"/>
  <c r="H22" i="25"/>
  <c r="G22" i="25"/>
  <c r="G21" i="25" s="1"/>
  <c r="G20" i="25" s="1"/>
  <c r="G19" i="25" s="1"/>
  <c r="F22" i="25"/>
  <c r="F21" i="25" s="1"/>
  <c r="F20" i="25" s="1"/>
  <c r="F19" i="25" s="1"/>
  <c r="H17" i="25"/>
  <c r="H16" i="25" s="1"/>
  <c r="G17" i="25"/>
  <c r="G16" i="25" s="1"/>
  <c r="G15" i="25" s="1"/>
  <c r="F17" i="25"/>
  <c r="F16" i="25"/>
  <c r="F15" i="25" s="1"/>
  <c r="F14" i="25" s="1"/>
  <c r="H15" i="25"/>
  <c r="H14" i="25" s="1"/>
  <c r="G14" i="25"/>
  <c r="G161" i="24"/>
  <c r="G160" i="24" s="1"/>
  <c r="G159" i="24" s="1"/>
  <c r="G158" i="24" s="1"/>
  <c r="G157" i="24" s="1"/>
  <c r="G156" i="24" s="1"/>
  <c r="F161" i="24"/>
  <c r="E161" i="24"/>
  <c r="E160" i="24" s="1"/>
  <c r="E159" i="24" s="1"/>
  <c r="E158" i="24" s="1"/>
  <c r="E157" i="24" s="1"/>
  <c r="E156" i="24" s="1"/>
  <c r="F160" i="24"/>
  <c r="F159" i="24"/>
  <c r="F158" i="24" s="1"/>
  <c r="F157" i="24" s="1"/>
  <c r="F156" i="24"/>
  <c r="G154" i="24"/>
  <c r="G153" i="24" s="1"/>
  <c r="F154" i="24"/>
  <c r="F153" i="24" s="1"/>
  <c r="F152" i="24" s="1"/>
  <c r="E154" i="24"/>
  <c r="E153" i="24"/>
  <c r="E152" i="24" s="1"/>
  <c r="E151" i="24" s="1"/>
  <c r="E150" i="24" s="1"/>
  <c r="G152" i="24"/>
  <c r="G151" i="24"/>
  <c r="G150" i="24" s="1"/>
  <c r="F151" i="24"/>
  <c r="F150" i="24"/>
  <c r="G148" i="24"/>
  <c r="F148" i="24"/>
  <c r="F147" i="24" s="1"/>
  <c r="E148" i="24"/>
  <c r="E147" i="24" s="1"/>
  <c r="E146" i="24" s="1"/>
  <c r="G147" i="24"/>
  <c r="G146" i="24"/>
  <c r="F146" i="24"/>
  <c r="F141" i="24" s="1"/>
  <c r="F140" i="24" s="1"/>
  <c r="F139" i="24" s="1"/>
  <c r="G144" i="24"/>
  <c r="G143" i="24" s="1"/>
  <c r="F144" i="24"/>
  <c r="F143" i="24" s="1"/>
  <c r="F142" i="24" s="1"/>
  <c r="E144" i="24"/>
  <c r="E143" i="24" s="1"/>
  <c r="E142" i="24" s="1"/>
  <c r="G142" i="24"/>
  <c r="G141" i="24" s="1"/>
  <c r="G140" i="24" s="1"/>
  <c r="G139" i="24" s="1"/>
  <c r="G137" i="24"/>
  <c r="G136" i="24" s="1"/>
  <c r="G135" i="24" s="1"/>
  <c r="G134" i="24" s="1"/>
  <c r="G133" i="24" s="1"/>
  <c r="F137" i="24"/>
  <c r="E137" i="24"/>
  <c r="E136" i="24" s="1"/>
  <c r="F136" i="24"/>
  <c r="F135" i="24"/>
  <c r="F134" i="24" s="1"/>
  <c r="F133" i="24" s="1"/>
  <c r="E135" i="24"/>
  <c r="E134" i="24" s="1"/>
  <c r="E133" i="24" s="1"/>
  <c r="G131" i="24"/>
  <c r="G130" i="24" s="1"/>
  <c r="G129" i="24" s="1"/>
  <c r="F131" i="24"/>
  <c r="F130" i="24" s="1"/>
  <c r="F129" i="24" s="1"/>
  <c r="E131" i="24"/>
  <c r="E130" i="24"/>
  <c r="E129" i="24"/>
  <c r="G127" i="24"/>
  <c r="F127" i="24"/>
  <c r="F126" i="24" s="1"/>
  <c r="F125" i="24" s="1"/>
  <c r="E127" i="24"/>
  <c r="E126" i="24" s="1"/>
  <c r="E125" i="24" s="1"/>
  <c r="G126" i="24"/>
  <c r="G125" i="24" s="1"/>
  <c r="G123" i="24"/>
  <c r="G122" i="24" s="1"/>
  <c r="G121" i="24" s="1"/>
  <c r="F123" i="24"/>
  <c r="F122" i="24" s="1"/>
  <c r="E123" i="24"/>
  <c r="E122" i="24" s="1"/>
  <c r="E121" i="24" s="1"/>
  <c r="F121" i="24"/>
  <c r="G119" i="24"/>
  <c r="G118" i="24" s="1"/>
  <c r="G117" i="24" s="1"/>
  <c r="F119" i="24"/>
  <c r="F118" i="24" s="1"/>
  <c r="F117" i="24" s="1"/>
  <c r="E119" i="24"/>
  <c r="E118" i="24" s="1"/>
  <c r="E117" i="24" s="1"/>
  <c r="G115" i="24"/>
  <c r="G114" i="24" s="1"/>
  <c r="G113" i="24" s="1"/>
  <c r="F115" i="24"/>
  <c r="F114" i="24" s="1"/>
  <c r="F113" i="24" s="1"/>
  <c r="E115" i="24"/>
  <c r="E114" i="24" s="1"/>
  <c r="E113" i="24" s="1"/>
  <c r="G111" i="24"/>
  <c r="G110" i="24" s="1"/>
  <c r="G109" i="24" s="1"/>
  <c r="F111" i="24"/>
  <c r="F110" i="24" s="1"/>
  <c r="F109" i="24" s="1"/>
  <c r="E111" i="24"/>
  <c r="E110" i="24" s="1"/>
  <c r="E109" i="24" s="1"/>
  <c r="G107" i="24"/>
  <c r="G106" i="24" s="1"/>
  <c r="G105" i="24" s="1"/>
  <c r="F107" i="24"/>
  <c r="F106" i="24" s="1"/>
  <c r="F105" i="24" s="1"/>
  <c r="E107" i="24"/>
  <c r="E106" i="24"/>
  <c r="E105" i="24" s="1"/>
  <c r="G103" i="24"/>
  <c r="G102" i="24" s="1"/>
  <c r="G101" i="24" s="1"/>
  <c r="F103" i="24"/>
  <c r="F102" i="24" s="1"/>
  <c r="F101" i="24" s="1"/>
  <c r="E103" i="24"/>
  <c r="E102" i="24" s="1"/>
  <c r="E101" i="24" s="1"/>
  <c r="G99" i="24"/>
  <c r="G98" i="24" s="1"/>
  <c r="G97" i="24" s="1"/>
  <c r="F99" i="24"/>
  <c r="F98" i="24" s="1"/>
  <c r="F97" i="24" s="1"/>
  <c r="E99" i="24"/>
  <c r="E98" i="24" s="1"/>
  <c r="E97" i="24" s="1"/>
  <c r="G92" i="24"/>
  <c r="G91" i="24" s="1"/>
  <c r="F92" i="24"/>
  <c r="F91" i="24" s="1"/>
  <c r="E92" i="24"/>
  <c r="E91" i="24"/>
  <c r="G86" i="24"/>
  <c r="G85" i="24" s="1"/>
  <c r="F86" i="24"/>
  <c r="F85" i="24" s="1"/>
  <c r="F84" i="24" s="1"/>
  <c r="F83" i="24" s="1"/>
  <c r="F77" i="24" s="1"/>
  <c r="E86" i="24"/>
  <c r="E85" i="24"/>
  <c r="E84" i="24" s="1"/>
  <c r="E83" i="24" s="1"/>
  <c r="G84" i="24"/>
  <c r="G83" i="24" s="1"/>
  <c r="G77" i="24" s="1"/>
  <c r="G81" i="24"/>
  <c r="G80" i="24" s="1"/>
  <c r="G79" i="24" s="1"/>
  <c r="G78" i="24" s="1"/>
  <c r="F81" i="24"/>
  <c r="E81" i="24"/>
  <c r="E80" i="24" s="1"/>
  <c r="E79" i="24" s="1"/>
  <c r="E78" i="24" s="1"/>
  <c r="F80" i="24"/>
  <c r="F79" i="24" s="1"/>
  <c r="F78" i="24"/>
  <c r="G75" i="24"/>
  <c r="F75" i="24"/>
  <c r="F74" i="24" s="1"/>
  <c r="E75" i="24"/>
  <c r="G74" i="24"/>
  <c r="E74" i="24"/>
  <c r="F72" i="24"/>
  <c r="F71" i="24" s="1"/>
  <c r="F70" i="24" s="1"/>
  <c r="G72" i="24"/>
  <c r="G71" i="24" s="1"/>
  <c r="G70" i="24" s="1"/>
  <c r="G68" i="24"/>
  <c r="G67" i="24" s="1"/>
  <c r="F68" i="24"/>
  <c r="F66" i="24" s="1"/>
  <c r="E68" i="24"/>
  <c r="E67" i="24" s="1"/>
  <c r="E66" i="24" s="1"/>
  <c r="G66" i="24"/>
  <c r="G64" i="24"/>
  <c r="F64" i="24"/>
  <c r="E64" i="24"/>
  <c r="G62" i="24"/>
  <c r="G61" i="24" s="1"/>
  <c r="G60" i="24" s="1"/>
  <c r="F62" i="24"/>
  <c r="F61" i="24" s="1"/>
  <c r="F60" i="24" s="1"/>
  <c r="E62" i="24"/>
  <c r="E61" i="24" s="1"/>
  <c r="E60" i="24" s="1"/>
  <c r="G58" i="24"/>
  <c r="G57" i="24" s="1"/>
  <c r="G56" i="24" s="1"/>
  <c r="F58" i="24"/>
  <c r="F57" i="24" s="1"/>
  <c r="F56" i="24" s="1"/>
  <c r="E58" i="24"/>
  <c r="E57" i="24"/>
  <c r="E56" i="24" s="1"/>
  <c r="G53" i="24"/>
  <c r="G52" i="24" s="1"/>
  <c r="G51" i="24" s="1"/>
  <c r="G50" i="24" s="1"/>
  <c r="F53" i="24"/>
  <c r="F52" i="24" s="1"/>
  <c r="F51" i="24" s="1"/>
  <c r="F50" i="24" s="1"/>
  <c r="E53" i="24"/>
  <c r="E52" i="24"/>
  <c r="E51" i="24" s="1"/>
  <c r="E50" i="24" s="1"/>
  <c r="G48" i="24"/>
  <c r="G47" i="24" s="1"/>
  <c r="G46" i="24" s="1"/>
  <c r="G45" i="24" s="1"/>
  <c r="F48" i="24"/>
  <c r="F47" i="24" s="1"/>
  <c r="F46" i="24" s="1"/>
  <c r="F45" i="24" s="1"/>
  <c r="E48" i="24"/>
  <c r="E47" i="24"/>
  <c r="E46" i="24" s="1"/>
  <c r="E45" i="24" s="1"/>
  <c r="G43" i="24"/>
  <c r="F43" i="24"/>
  <c r="E43" i="24"/>
  <c r="G40" i="24"/>
  <c r="E41" i="24"/>
  <c r="F40" i="24"/>
  <c r="E40" i="24"/>
  <c r="E39" i="24" s="1"/>
  <c r="E38" i="24"/>
  <c r="E36" i="24" s="1"/>
  <c r="G36" i="24"/>
  <c r="F36" i="24"/>
  <c r="E34" i="24"/>
  <c r="G34" i="24"/>
  <c r="F34" i="24"/>
  <c r="G32" i="24"/>
  <c r="G31" i="24" s="1"/>
  <c r="G30" i="24" s="1"/>
  <c r="F32" i="24"/>
  <c r="F31" i="24" s="1"/>
  <c r="F30" i="24" s="1"/>
  <c r="E32" i="24"/>
  <c r="G27" i="24"/>
  <c r="F27" i="24"/>
  <c r="E27" i="24"/>
  <c r="G25" i="24"/>
  <c r="F25" i="24"/>
  <c r="E25" i="24"/>
  <c r="G23" i="24"/>
  <c r="F23" i="24"/>
  <c r="E23" i="24"/>
  <c r="G18" i="24"/>
  <c r="G17" i="24" s="1"/>
  <c r="G16" i="24" s="1"/>
  <c r="G15" i="24" s="1"/>
  <c r="F18" i="24"/>
  <c r="F17" i="24" s="1"/>
  <c r="F16" i="24" s="1"/>
  <c r="F15" i="24" s="1"/>
  <c r="E18" i="24"/>
  <c r="E17" i="24"/>
  <c r="E16" i="24" s="1"/>
  <c r="E15" i="24" s="1"/>
  <c r="E77" i="24" l="1"/>
  <c r="G55" i="24"/>
  <c r="F55" i="24"/>
  <c r="G22" i="24"/>
  <c r="G21" i="24" s="1"/>
  <c r="G20" i="24" s="1"/>
  <c r="E22" i="24"/>
  <c r="E21" i="24" s="1"/>
  <c r="E20" i="24" s="1"/>
  <c r="H28" i="25"/>
  <c r="F30" i="25"/>
  <c r="F29" i="25" s="1"/>
  <c r="F28" i="25" s="1"/>
  <c r="G38" i="25"/>
  <c r="G28" i="25" s="1"/>
  <c r="H76" i="25"/>
  <c r="F95" i="25"/>
  <c r="F89" i="25" s="1"/>
  <c r="F88" i="25" s="1"/>
  <c r="F87" i="25" s="1"/>
  <c r="H54" i="25"/>
  <c r="G95" i="25"/>
  <c r="G89" i="25" s="1"/>
  <c r="G88" i="25" s="1"/>
  <c r="G87" i="25" s="1"/>
  <c r="F140" i="25"/>
  <c r="F139" i="25" s="1"/>
  <c r="F138" i="25" s="1"/>
  <c r="G65" i="25"/>
  <c r="G54" i="25" s="1"/>
  <c r="G66" i="25"/>
  <c r="H21" i="25"/>
  <c r="H20" i="25" s="1"/>
  <c r="H19" i="25" s="1"/>
  <c r="F54" i="25"/>
  <c r="F76" i="25"/>
  <c r="H95" i="25"/>
  <c r="H89" i="25" s="1"/>
  <c r="H88" i="25" s="1"/>
  <c r="H87" i="25" s="1"/>
  <c r="H65" i="25"/>
  <c r="E55" i="24"/>
  <c r="E96" i="24"/>
  <c r="E90" i="24" s="1"/>
  <c r="E89" i="24" s="1"/>
  <c r="E88" i="24" s="1"/>
  <c r="F96" i="24"/>
  <c r="F90" i="24" s="1"/>
  <c r="F89" i="24" s="1"/>
  <c r="F88" i="24" s="1"/>
  <c r="G39" i="24"/>
  <c r="G29" i="24" s="1"/>
  <c r="G96" i="24"/>
  <c r="G90" i="24" s="1"/>
  <c r="G89" i="24" s="1"/>
  <c r="G88" i="24" s="1"/>
  <c r="F39" i="24"/>
  <c r="F29" i="24" s="1"/>
  <c r="E141" i="24"/>
  <c r="E140" i="24" s="1"/>
  <c r="E139" i="24" s="1"/>
  <c r="F22" i="24"/>
  <c r="F21" i="24" s="1"/>
  <c r="F20" i="24" s="1"/>
  <c r="E31" i="24"/>
  <c r="E30" i="24" s="1"/>
  <c r="E29" i="24" s="1"/>
  <c r="E14" i="24" s="1"/>
  <c r="F67" i="24"/>
  <c r="F13" i="25" l="1"/>
  <c r="F12" i="25" s="1"/>
  <c r="F162" i="25" s="1"/>
  <c r="F14" i="24"/>
  <c r="E163" i="24"/>
  <c r="F163" i="24"/>
  <c r="H13" i="25"/>
  <c r="H12" i="25" s="1"/>
  <c r="H162" i="25" s="1"/>
  <c r="G13" i="25"/>
  <c r="G12" i="25" s="1"/>
  <c r="G162" i="25" s="1"/>
  <c r="G14" i="24"/>
  <c r="G163" i="24"/>
  <c r="F61" i="21" l="1"/>
  <c r="G61" i="21"/>
  <c r="E61" i="21"/>
  <c r="F63" i="21"/>
  <c r="G63" i="21"/>
  <c r="E63" i="21"/>
  <c r="G78" i="21" l="1"/>
  <c r="F78" i="21"/>
  <c r="E78" i="21"/>
  <c r="G76" i="21"/>
  <c r="G75" i="21" s="1"/>
  <c r="F76" i="21"/>
  <c r="F75" i="21" s="1"/>
  <c r="G73" i="21"/>
  <c r="G72" i="21" s="1"/>
  <c r="F73" i="21"/>
  <c r="F72" i="21" s="1"/>
  <c r="E73" i="21"/>
  <c r="E72" i="21" s="1"/>
  <c r="G67" i="21"/>
  <c r="F67" i="21"/>
  <c r="E67" i="21"/>
  <c r="G55" i="21"/>
  <c r="G54" i="21" s="1"/>
  <c r="F55" i="21"/>
  <c r="F54" i="21" s="1"/>
  <c r="E55" i="21"/>
  <c r="E54" i="21" s="1"/>
  <c r="G52" i="21"/>
  <c r="G51" i="21" s="1"/>
  <c r="F52" i="21"/>
  <c r="F51" i="21" s="1"/>
  <c r="E52" i="21"/>
  <c r="E51" i="21" s="1"/>
  <c r="G49" i="21"/>
  <c r="G48" i="21" s="1"/>
  <c r="F49" i="21"/>
  <c r="F48" i="21" s="1"/>
  <c r="E49" i="21"/>
  <c r="E48" i="21" s="1"/>
  <c r="G46" i="21"/>
  <c r="G45" i="21" s="1"/>
  <c r="F46" i="21"/>
  <c r="F45" i="21" s="1"/>
  <c r="E46" i="21"/>
  <c r="E45" i="21"/>
  <c r="G44" i="21"/>
  <c r="F44" i="21"/>
  <c r="E44" i="21"/>
  <c r="G42" i="21"/>
  <c r="G41" i="21" s="1"/>
  <c r="F42" i="21"/>
  <c r="F41" i="21" s="1"/>
  <c r="E42" i="21"/>
  <c r="E41" i="21" s="1"/>
  <c r="G39" i="21"/>
  <c r="G38" i="21" s="1"/>
  <c r="F39" i="21"/>
  <c r="F38" i="21" s="1"/>
  <c r="E39" i="21"/>
  <c r="E38" i="21" s="1"/>
  <c r="G36" i="21"/>
  <c r="G35" i="21" s="1"/>
  <c r="F36" i="21"/>
  <c r="F35" i="21" s="1"/>
  <c r="E36" i="21"/>
  <c r="E35" i="21" s="1"/>
  <c r="G33" i="21"/>
  <c r="F33" i="21"/>
  <c r="E33" i="21"/>
  <c r="G31" i="21"/>
  <c r="F31" i="21"/>
  <c r="E31" i="21"/>
  <c r="G29" i="21"/>
  <c r="F29" i="21"/>
  <c r="E29" i="21"/>
  <c r="G27" i="21"/>
  <c r="F27" i="21"/>
  <c r="E27" i="21"/>
  <c r="G25" i="21"/>
  <c r="F25" i="21"/>
  <c r="E25" i="21"/>
  <c r="G23" i="21"/>
  <c r="F23" i="21"/>
  <c r="E23" i="21"/>
  <c r="G21" i="21"/>
  <c r="F21" i="21"/>
  <c r="E21" i="21"/>
  <c r="G19" i="21"/>
  <c r="F19" i="21"/>
  <c r="E19" i="21"/>
  <c r="G17" i="21"/>
  <c r="F17" i="21"/>
  <c r="E17" i="21"/>
  <c r="G12" i="21"/>
  <c r="G11" i="21" s="1"/>
  <c r="F12" i="21"/>
  <c r="F11" i="21" s="1"/>
  <c r="E12" i="21"/>
  <c r="E11" i="21" s="1"/>
  <c r="E14" i="21" l="1"/>
  <c r="E80" i="21" s="1"/>
  <c r="G14" i="21"/>
  <c r="G80" i="21" s="1"/>
  <c r="F14" i="21"/>
  <c r="F80" i="21" s="1"/>
</calcChain>
</file>

<file path=xl/sharedStrings.xml><?xml version="1.0" encoding="utf-8"?>
<sst xmlns="http://schemas.openxmlformats.org/spreadsheetml/2006/main" count="1024" uniqueCount="207">
  <si>
    <t>МЕСТНАЯ АДМИНИСТРАЦИЯ ГОРОДА ИНКЕРМАНА, ВНУТРИГОРОДСКОГО МУНИЦИПАЛЬНОГО ОБРАЗОВАНИЯ ГОРОДА СЕВАСТОПОЛЯ</t>
  </si>
  <si>
    <r>
      <rPr>
        <b/>
        <sz val="11"/>
        <rFont val="Times New Roman"/>
        <family val="1"/>
        <charset val="204"/>
      </rPr>
      <t>Наименование</t>
    </r>
  </si>
  <si>
    <r>
      <rPr>
        <b/>
        <sz val="11"/>
        <rFont val="Times New Roman"/>
        <family val="1"/>
        <charset val="204"/>
      </rPr>
      <t>Код ГРБС</t>
    </r>
  </si>
  <si>
    <r>
      <rPr>
        <b/>
        <sz val="11"/>
        <rFont val="Times New Roman"/>
        <family val="1"/>
        <charset val="204"/>
      </rPr>
      <t>Код раздела, подраздела</t>
    </r>
  </si>
  <si>
    <r>
      <rPr>
        <b/>
        <sz val="11"/>
        <rFont val="Times New Roman"/>
        <family val="1"/>
        <charset val="204"/>
      </rPr>
      <t>Код целевой статьи</t>
    </r>
  </si>
  <si>
    <r>
      <rPr>
        <b/>
        <sz val="11"/>
        <rFont val="Times New Roman"/>
        <family val="1"/>
        <charset val="204"/>
      </rPr>
      <t>Код вида расходов</t>
    </r>
  </si>
  <si>
    <r>
      <rPr>
        <b/>
        <sz val="11"/>
        <rFont val="Times New Roman"/>
        <family val="1"/>
        <charset val="204"/>
      </rPr>
      <t>Общегосударственные вопросы</t>
    </r>
  </si>
  <si>
    <r>
      <rPr>
        <b/>
        <sz val="11"/>
        <rFont val="Times New Roman"/>
        <family val="1"/>
        <charset val="204"/>
      </rPr>
      <t>0100</t>
    </r>
  </si>
  <si>
    <r>
      <rPr>
        <b/>
        <sz val="11"/>
        <rFont val="Times New Roman"/>
        <family val="1"/>
        <charset val="204"/>
      </rPr>
      <t>Функционирование высшего должностного лица субъекта Российской Федерации и муниципального образования</t>
    </r>
  </si>
  <si>
    <r>
      <rPr>
        <b/>
        <sz val="11"/>
        <rFont val="Times New Roman"/>
        <family val="1"/>
        <charset val="204"/>
      </rPr>
      <t>0102</t>
    </r>
  </si>
  <si>
    <r>
      <rPr>
        <b/>
        <sz val="11"/>
        <rFont val="Times New Roman"/>
        <family val="1"/>
        <charset val="204"/>
      </rPr>
  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  </r>
  </si>
  <si>
    <r>
      <rPr>
        <b/>
        <sz val="11"/>
        <rFont val="Times New Roman"/>
        <family val="1"/>
        <charset val="204"/>
      </rPr>
      <t>0104</t>
    </r>
  </si>
  <si>
    <r>
      <rPr>
        <b/>
        <sz val="11"/>
        <rFont val="Times New Roman"/>
        <family val="1"/>
        <charset val="204"/>
      </rPr>
      <t>Резервные фонды</t>
    </r>
  </si>
  <si>
    <r>
      <rPr>
        <b/>
        <sz val="11"/>
        <rFont val="Times New Roman"/>
        <family val="1"/>
        <charset val="204"/>
      </rPr>
      <t>0111</t>
    </r>
  </si>
  <si>
    <r>
      <rPr>
        <b/>
        <sz val="11"/>
        <rFont val="Times New Roman"/>
        <family val="1"/>
        <charset val="204"/>
      </rPr>
      <t>Культура, кинематография</t>
    </r>
  </si>
  <si>
    <r>
      <rPr>
        <b/>
        <sz val="11"/>
        <rFont val="Times New Roman"/>
        <family val="1"/>
        <charset val="204"/>
      </rPr>
      <t>0800</t>
    </r>
  </si>
  <si>
    <r>
      <rPr>
        <b/>
        <sz val="11"/>
        <rFont val="Times New Roman"/>
        <family val="1"/>
        <charset val="204"/>
      </rPr>
      <t>Физическая культура и спорт</t>
    </r>
  </si>
  <si>
    <r>
      <rPr>
        <b/>
        <sz val="11"/>
        <rFont val="Times New Roman"/>
        <family val="1"/>
        <charset val="204"/>
      </rPr>
      <t>1100</t>
    </r>
  </si>
  <si>
    <r>
      <rPr>
        <b/>
        <sz val="11"/>
        <rFont val="Times New Roman"/>
        <family val="1"/>
        <charset val="204"/>
      </rPr>
      <t>Средства массовой информации</t>
    </r>
  </si>
  <si>
    <r>
      <rPr>
        <b/>
        <sz val="11"/>
        <rFont val="Times New Roman"/>
        <family val="1"/>
        <charset val="204"/>
      </rPr>
      <t>1200</t>
    </r>
  </si>
  <si>
    <r>
      <rPr>
        <b/>
        <sz val="11"/>
        <rFont val="Times New Roman"/>
        <family val="1"/>
        <charset val="204"/>
      </rPr>
      <t>Другие вопросы в области средств массовой информации</t>
    </r>
  </si>
  <si>
    <r>
      <rPr>
        <b/>
        <sz val="11"/>
        <rFont val="Times New Roman"/>
        <family val="1"/>
        <charset val="204"/>
      </rPr>
      <t>1204</t>
    </r>
  </si>
  <si>
    <r>
      <rPr>
        <b/>
        <sz val="11"/>
        <rFont val="Times New Roman"/>
        <family val="1"/>
        <charset val="204"/>
      </rPr>
      <t>Функционирование законодательных (представительных) органов государственной власти и представительных органов муниципальных образований</t>
    </r>
  </si>
  <si>
    <r>
      <rPr>
        <b/>
        <sz val="11"/>
        <rFont val="Times New Roman"/>
        <family val="1"/>
        <charset val="204"/>
      </rPr>
      <t>0103</t>
    </r>
  </si>
  <si>
    <t>0102</t>
  </si>
  <si>
    <t>7100000000</t>
  </si>
  <si>
    <t>Обеспечение деятельности Главы внутригородского муниципального образования</t>
  </si>
  <si>
    <t>71000Б7101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</si>
  <si>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</si>
  <si>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</si>
  <si>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120</t>
  </si>
  <si>
    <t>0104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</si>
  <si>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</si>
  <si>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</si>
  <si>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муниципальных нужд</t>
  </si>
  <si>
    <t>240</t>
  </si>
  <si>
    <t>7300000000</t>
  </si>
  <si>
    <t>0111</t>
  </si>
  <si>
    <t>7500000000</t>
  </si>
  <si>
    <t>Иные бюджетные ассигнования</t>
  </si>
  <si>
    <t>800</t>
  </si>
  <si>
    <t>Резервные средства</t>
  </si>
  <si>
    <t>870</t>
  </si>
  <si>
    <t>1100000000</t>
  </si>
  <si>
    <t>1110000000</t>
  </si>
  <si>
    <t>Мероприятия, направленные на проведение местных праздничных и иных зрелищных мероприятий во внутригородском муниципальном образовании</t>
  </si>
  <si>
    <t>11100К7201</t>
  </si>
  <si>
    <t>Иные закупки товаров, работ и услугдля обеспечения муниципальных нужд</t>
  </si>
  <si>
    <t>1120000000</t>
  </si>
  <si>
    <t>Мероприятия, направленные на осуществление военно-патриотического воспитания граждан Российской Федерации на территории внутригородского муниципального образования</t>
  </si>
  <si>
    <t>11200В7201</t>
  </si>
  <si>
    <t>Закупка товаров, работ и услугдля государственных (муниципальных) нужд</t>
  </si>
  <si>
    <t>1300000000</t>
  </si>
  <si>
    <t>Досуговые спортивные мероприятия для детей и подростков, направленные на развитие физкультуры и спорта во внутригородском муниципальном образовании</t>
  </si>
  <si>
    <t>13000С7201</t>
  </si>
  <si>
    <t>1204</t>
  </si>
  <si>
    <t>0900000000</t>
  </si>
  <si>
    <t>Мероприятия, направленные на информирование жителей внутригородского муниципального образования о деятельности органов местного самоуправления</t>
  </si>
  <si>
    <t>0103</t>
  </si>
  <si>
    <t>7200000000</t>
  </si>
  <si>
    <t xml:space="preserve">Функционирование местной администрации города Инкермана, внутригородского муниципального образования города Севастополя </t>
  </si>
  <si>
    <t>Обеспечение деятельности местной администрации города Инкермана, внутригородского муниципального образования города Севастополя</t>
  </si>
  <si>
    <t>Функционирование Инкерманского городского Совета</t>
  </si>
  <si>
    <t>Муниципальная программа «Развитие культуры в городе Инкермане, внутригородском муниципальном образовании города Севастополя »</t>
  </si>
  <si>
    <t>Муниципальная программа «Развитие физической культуры и спорта в  городе Инкермане, внутригородском муниципальном образовании города Севастополя»</t>
  </si>
  <si>
    <t>Муниципальная программа "Информационная политика и развитие средств массовой информации в городе Инкермане, внутригородском муниципальном образовании города Севастополя"</t>
  </si>
  <si>
    <t>(гыс.руб.)</t>
  </si>
  <si>
    <r>
      <rPr>
        <b/>
        <sz val="11"/>
        <rFont val="Times New Roman"/>
        <family val="1"/>
        <charset val="204"/>
      </rPr>
      <t>Целевая статья</t>
    </r>
  </si>
  <si>
    <t>0300</t>
  </si>
  <si>
    <t>0314</t>
  </si>
  <si>
    <t>Другие вопросы в области национальной безопасности и правоохранительной деятельности</t>
  </si>
  <si>
    <t>Муниципальная программа "Профилактика терроризма и экстремизма на территории города Инкермана, а таже минимизация и ликвидация последствий проявления терроризма и экстремизма на территории города Инкермана, внутригородского муниципального образования города Севастополя"</t>
  </si>
  <si>
    <t>72000Б7101</t>
  </si>
  <si>
    <t>73000Б7101</t>
  </si>
  <si>
    <t>75000Б7101</t>
  </si>
  <si>
    <t>09100И7201</t>
  </si>
  <si>
    <t>12100Т7201</t>
  </si>
  <si>
    <t>Национальная безопасность и правохранительная деятельность</t>
  </si>
  <si>
    <t>Непрограммные расходы</t>
  </si>
  <si>
    <t>Функционирование высшего должностного лица внутригородского муниципального образования</t>
  </si>
  <si>
    <t>Расходы на выплату персоналу государственных (муниципальных) органов</t>
  </si>
  <si>
    <t>Содержание и обеспечение деятельности Инкерманского городского Совета</t>
  </si>
  <si>
    <t>Культура</t>
  </si>
  <si>
    <t>0801</t>
  </si>
  <si>
    <t>Массовый спорт</t>
  </si>
  <si>
    <t>Уплата налогов, сборов и иных платежей</t>
  </si>
  <si>
    <t>Исполнение судебных актов</t>
  </si>
  <si>
    <t>Обеспечение проведения выборов и референдумов</t>
  </si>
  <si>
    <t>0107</t>
  </si>
  <si>
    <t>Проведение выборов и референдумов в городе Инкермане, внутригородском муниципальном образовании города Севастополя</t>
  </si>
  <si>
    <t>Расходы на проведение выборов в городе Инкермане, внутригородском муниципальном образовании города Севастополя</t>
  </si>
  <si>
    <t>Специальные расходы</t>
  </si>
  <si>
    <t>Другие общегосударственные вопросы</t>
  </si>
  <si>
    <t>0113</t>
  </si>
  <si>
    <t>Подпрограмма «Праздники»</t>
  </si>
  <si>
    <t>Подпрограмма «Военно-патриотическое воспитание»</t>
  </si>
  <si>
    <t>Резервный фонд местной администрации</t>
  </si>
  <si>
    <t>Резервный фонд</t>
  </si>
  <si>
    <t>Образование</t>
  </si>
  <si>
    <t>Профессиональная подготовка, переподготовка и повышение квалификации</t>
  </si>
  <si>
    <t>0700</t>
  </si>
  <si>
    <t>0705</t>
  </si>
  <si>
    <t xml:space="preserve">Мероприятия, направленные на развитие муниципальной службы города Инкермана </t>
  </si>
  <si>
    <t>Мероприятия, направленные на предупреждение  терроризма, а также повышение готовности населения города Инкермана противодействию терроризма на территории муниципального образования</t>
  </si>
  <si>
    <t>05000000000</t>
  </si>
  <si>
    <t>05000М7201</t>
  </si>
  <si>
    <t>Код вида расходов</t>
  </si>
  <si>
    <t>Муниципальная программа  «Развитие муниципальной службы в органах местного самоуправления города Инкермана, внутригородского муниципального образования  города Севастополя на 2017 год»"</t>
  </si>
  <si>
    <t>ИТОГО</t>
  </si>
  <si>
    <t>Жилищно-коммунальное хозяйство</t>
  </si>
  <si>
    <t>Благоустройство</t>
  </si>
  <si>
    <t>0500</t>
  </si>
  <si>
    <t>0503</t>
  </si>
  <si>
    <t>Обеспечение деятельности местной администрации города Инкермана, внутригородского муниципального образования города Севастополя на осуществление отдельных государственных полномочий в сфере благоустройства</t>
  </si>
  <si>
    <t>0600000000</t>
  </si>
  <si>
    <t xml:space="preserve">Реализация мероприятий по санитарной очистке </t>
  </si>
  <si>
    <t>Реализация мероприятий по осуществлению отдельных государственных полномочий на территории города Инкермана, внутригородского муниципального образования города Севастополя</t>
  </si>
  <si>
    <t>Реализация мероприятий по удалению твердых коммунальных отходов, в т.ч. с мест несанкционированных и бесхозных свалок, и по их транспортировке для утилизации</t>
  </si>
  <si>
    <t>Реализация мероприятий по созданию, содержанию зеленых насаждений, обеспечению ухода за ними</t>
  </si>
  <si>
    <t>Реализация мероприятий по созданию, приобретению, установке, текущему ремонту и реконструкции элементов благоустройства</t>
  </si>
  <si>
    <t>Реализация мероприятий по обустройству площадок для установки контейнеров для сбора твердых коммунальных отходов</t>
  </si>
  <si>
    <t>Обеспечение и реализация мероприятий по обустройству и ремонту тротуаров</t>
  </si>
  <si>
    <t>Реализация мероприятий по обустройству и содержанию спортивных и детских игровых площадок (комплексов)</t>
  </si>
  <si>
    <t>Обеспечение и реализация мероприятий по ремонту и содержанию внутриквартальных дорог</t>
  </si>
  <si>
    <t xml:space="preserve"> Мероприятия по ремонту и содержанию внутриквартальных дорог</t>
  </si>
  <si>
    <t xml:space="preserve">Мероприятия по санитарной очистке </t>
  </si>
  <si>
    <t>Мероприятия по удалению твердых коммунальных отходов, в т.ч. с мест несанкционированных и бесхозных свалок, и по их транспортировке для утилизации</t>
  </si>
  <si>
    <t>Мероприятия по созданию, содержанию зеленых насаждений, обеспечению ухода за ними</t>
  </si>
  <si>
    <t>Мероприятия по обустройству площадок для установки контейнеров для сбора твердых коммунальных отходов</t>
  </si>
  <si>
    <t>Мероприятия по обустройству и содержанию спортивных и детских игровых площадок (комплексов)</t>
  </si>
  <si>
    <t>Мероприятия по созданию, приобретению, установке, текущему ремонту и реконструкции элементов благоустройства</t>
  </si>
  <si>
    <t>0500000000</t>
  </si>
  <si>
    <t>Мероприятия по обустройству и ремонту тротуаров</t>
  </si>
  <si>
    <t>Мероприятия по ремонту и содержанию внутриквартальных дорог</t>
  </si>
  <si>
    <t>0600171941</t>
  </si>
  <si>
    <t>0600000001</t>
  </si>
  <si>
    <t>0600000002</t>
  </si>
  <si>
    <t>0600000003</t>
  </si>
  <si>
    <t>0600000004</t>
  </si>
  <si>
    <t>0600000005</t>
  </si>
  <si>
    <t>Глава города Инкермана                                                                                                      Р.И.Демченко</t>
  </si>
  <si>
    <t>Муниципальная программа «Организация общественного порядка на территории города Инкермана, внутригородского муниципального образования города Севастополя»</t>
  </si>
  <si>
    <t>Мероприятия, направленные на организацию общественного порядка на территории внутригородского муниципального образования</t>
  </si>
  <si>
    <t>0800000000</t>
  </si>
  <si>
    <t>08000П7201</t>
  </si>
  <si>
    <t>Муниципальная программа "Организация и осуществление мероприятий по защите населения от чрезвычайных ситуаций природного и техногенного характера на территории города Инкермана, внутригородского муниципального образования города Севастополя"</t>
  </si>
  <si>
    <t>0700000000</t>
  </si>
  <si>
    <t>07000Ч7201</t>
  </si>
  <si>
    <t>Итого расходов</t>
  </si>
  <si>
    <t>(тыс. руб.)</t>
  </si>
  <si>
    <t>Мероприятия по защите населения от чрезвычайных ситуаций природного и техногенного характера на территории внутригородского муниципального образования города Севастополя</t>
  </si>
  <si>
    <t>Реализация мероприятий по содержанию и благоустройству кладбищ</t>
  </si>
  <si>
    <t>Мероприятия по содержанию и благоустройству кладбищ</t>
  </si>
  <si>
    <t>Муниципальная программа "Осуществление отдельных государственных полномочий на территории города Инкермана, внутригородского муниципального образования города Севвастополя"</t>
  </si>
  <si>
    <t>Непрограммные расходы внутригородского муниципального образования в сфере общегосударственных вопросов</t>
  </si>
  <si>
    <t>Условно утверждаемые расходы</t>
  </si>
  <si>
    <t>77000Б7701</t>
  </si>
  <si>
    <t>Расходы на отдельное государственное полномочие по ведению похозяйственных книг в целях учета личных подсобных хозяйств, предоставлению выписок из них на территории внутригородского муниципального образования за счет средств субвенции</t>
  </si>
  <si>
    <t>Муниципальная программа "Осуществление отдельных государственных полномочий на территории города Инкермана, внутригородского муниципального образования города Севвастополя "</t>
  </si>
  <si>
    <t>0600100000</t>
  </si>
  <si>
    <t>Реализация полномочий органов местного самоуправления в городе Севастополе</t>
  </si>
  <si>
    <t>Уплата  взносов в Ассоциацию "Совет муниципальных образований города Севастополя"</t>
  </si>
  <si>
    <t>0600200000</t>
  </si>
  <si>
    <t>0600300000</t>
  </si>
  <si>
    <t>0600400000</t>
  </si>
  <si>
    <t>0600500000</t>
  </si>
  <si>
    <t>0600600000</t>
  </si>
  <si>
    <t>0600700000</t>
  </si>
  <si>
    <t>0600800000</t>
  </si>
  <si>
    <t>0600900000</t>
  </si>
  <si>
    <t>0601100000</t>
  </si>
  <si>
    <t>Реализация мероприятий, направленных на информирование жителей внутригородского муниципального образования о деятельности органов местного самоуправления</t>
  </si>
  <si>
    <t>Глава города Инкермана                                                                                  Р.И.Демченко</t>
  </si>
  <si>
    <t>Сумма на 2021 год</t>
  </si>
  <si>
    <t>0600271941</t>
  </si>
  <si>
    <t>0600371941</t>
  </si>
  <si>
    <t>0600471941</t>
  </si>
  <si>
    <t>0600571941</t>
  </si>
  <si>
    <t>0600671941</t>
  </si>
  <si>
    <t>0600771941</t>
  </si>
  <si>
    <t>0600871941</t>
  </si>
  <si>
    <t>0600971941</t>
  </si>
  <si>
    <t>0601171941</t>
  </si>
  <si>
    <t>0600271942</t>
  </si>
  <si>
    <t>Муниципальная программа "Профилактика терроризма и экстремизма на территории города Инкермана, а таже минимизация и ликвидация последствий проявления терроризма и экстремизма на территории города Инкермана, внутригородского муниципального образования города Севастополя "</t>
  </si>
  <si>
    <t>Муниципальная программа "Осуществление отдельных государственных полномочий на территории города Инкермана, внутригородского муниципального образования города Севастополя"</t>
  </si>
  <si>
    <t>Муниципальная программа «Информационная политика и развитие средств массовой информации в городе Инкермане, внутригородском муниципальном образовании города Севастополя  »</t>
  </si>
  <si>
    <t>Сумма на 2022 год</t>
  </si>
  <si>
    <t>0910000000</t>
  </si>
  <si>
    <t>Другие вопросы в области средств массовой информации</t>
  </si>
  <si>
    <t>Муниципальная программа «Развитие физической культуры и спорта в городе Инкермане, внутригородском муниципальном образовании города Севастполя»</t>
  </si>
  <si>
    <t>ВЕДОМСТВЕННАЯ СТРУКТУРА РАСХОДОВ БЮДЖЕТА ГОРОДА ИНКЕРМАНА на 2021 год и плановый период 2022 и 2023 годов</t>
  </si>
  <si>
    <t>Муниципальная программа «Владение, пользование и распоряжение муниципальным имуществом города Инкермана, внутригородского муниципального образования города Севастополя»</t>
  </si>
  <si>
    <t>1500000000</t>
  </si>
  <si>
    <t>Мероприятия, направленные на владение, пользование и распоряжение муниципальным имуществом</t>
  </si>
  <si>
    <t>15000Д7201</t>
  </si>
  <si>
    <t>Сумма на 2023 год</t>
  </si>
  <si>
    <t>РАСПРЕДЕЛЕНИЕ БЮДЖЕТНЫХ АССИГНОВАНИИ ПО РАЗДЕЛАМ, ПОДРАЗДЕЛАМ, ЦЕЛЕВЫМ СТАТЬЯМ (ГРУППАМ И ПОДГРУППАМ) ВИДОВ на 2021 год и плановый период 2022 и 2023 годов</t>
  </si>
  <si>
    <t>РАСПРЕДЕЛЕНИЕ БЮДЖЕТНЫХ АССИГНОВАНИЙ ПО ЦЕЛЕВЫМ СТАТЬЯМ  (МУНИЦИПАЛЬНЫМ ПРОГРАММАМ И НЕПРОГРАММНЫМ НАПРАВЛЕНИЯМ ДЕЯТЕЛЬНОСТИ) НА на 2021 год и плановый период 2022 и 2023 годов</t>
  </si>
  <si>
    <t>Приложение №3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</si>
  <si>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</si>
  <si>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</si>
  <si>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Приложение №1</t>
  </si>
  <si>
    <t>Приложение №2</t>
  </si>
  <si>
    <t xml:space="preserve">к решению Инкерманского городского Совета №___от__.__.2021г. "О внесении изменений </t>
  </si>
  <si>
    <t xml:space="preserve">в решение Инкерманского городского Совета от 29.12.2020 г. №43/140 </t>
  </si>
  <si>
    <t>"О бюджете города Инкермана на 2021 год и плановый период 2022 и 2023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</si>
</sst>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0"/>
      <name val="Arial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8"/>
    <xf numFmtId="0" fontId="6" fillId="0" borderId="8"/>
    <xf numFmtId="0" fontId="6" fillId="0" borderId="8"/>
  </cellStyleXfs>
  <cellXfs count="248">
    <xf numFmtId="0" fontId="0" fillId="0" borderId="0" xfId="0"/>
    <xf numFmtId="0" fontId="2" fillId="0" borderId="8" xfId="1" applyFont="1"/>
    <xf numFmtId="0" fontId="2" fillId="0" borderId="8" xfId="1" applyFont="1" applyAlignment="1">
      <alignment horizontal="center"/>
    </xf>
    <xf numFmtId="0" fontId="2" fillId="0" borderId="7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 wrapText="1"/>
    </xf>
    <xf numFmtId="0" fontId="4" fillId="0" borderId="8" xfId="1" applyFont="1"/>
    <xf numFmtId="4" fontId="4" fillId="0" borderId="2" xfId="1" applyNumberFormat="1" applyFont="1" applyBorder="1" applyAlignment="1">
      <alignment horizontal="center" vertical="center"/>
    </xf>
    <xf numFmtId="4" fontId="2" fillId="0" borderId="18" xfId="1" applyNumberFormat="1" applyFont="1" applyBorder="1" applyAlignment="1">
      <alignment horizontal="center" vertical="center"/>
    </xf>
    <xf numFmtId="4" fontId="2" fillId="0" borderId="19" xfId="1" applyNumberFormat="1" applyFont="1" applyBorder="1" applyAlignment="1">
      <alignment horizontal="center" vertical="center"/>
    </xf>
    <xf numFmtId="4" fontId="2" fillId="0" borderId="21" xfId="1" applyNumberFormat="1" applyFont="1" applyBorder="1" applyAlignment="1">
      <alignment horizontal="center" vertical="center"/>
    </xf>
    <xf numFmtId="4" fontId="2" fillId="0" borderId="22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" fontId="2" fillId="0" borderId="20" xfId="1" applyNumberFormat="1" applyFont="1" applyBorder="1" applyAlignment="1">
      <alignment horizontal="center" vertical="center"/>
    </xf>
    <xf numFmtId="4" fontId="2" fillId="0" borderId="28" xfId="1" applyNumberFormat="1" applyFont="1" applyBorder="1" applyAlignment="1">
      <alignment horizontal="center" vertical="center"/>
    </xf>
    <xf numFmtId="0" fontId="3" fillId="0" borderId="8" xfId="1" applyFont="1"/>
    <xf numFmtId="0" fontId="2" fillId="0" borderId="8" xfId="1" applyFont="1" applyAlignment="1">
      <alignment vertical="top"/>
    </xf>
    <xf numFmtId="0" fontId="4" fillId="0" borderId="36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21" xfId="1" applyNumberFormat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2" fillId="0" borderId="16" xfId="1" applyFont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 wrapText="1"/>
    </xf>
    <xf numFmtId="49" fontId="2" fillId="0" borderId="20" xfId="1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left" vertical="center" wrapText="1"/>
    </xf>
    <xf numFmtId="0" fontId="2" fillId="0" borderId="33" xfId="1" applyFont="1" applyBorder="1" applyAlignment="1">
      <alignment horizontal="center" vertical="center"/>
    </xf>
    <xf numFmtId="49" fontId="2" fillId="0" borderId="33" xfId="1" applyNumberFormat="1" applyFont="1" applyBorder="1" applyAlignment="1">
      <alignment horizontal="center" vertical="center"/>
    </xf>
    <xf numFmtId="49" fontId="2" fillId="0" borderId="28" xfId="1" applyNumberFormat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4" fontId="2" fillId="0" borderId="23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49" fontId="2" fillId="0" borderId="22" xfId="1" applyNumberFormat="1" applyFont="1" applyBorder="1" applyAlignment="1">
      <alignment horizontal="center" vertical="center"/>
    </xf>
    <xf numFmtId="49" fontId="2" fillId="0" borderId="23" xfId="1" applyNumberFormat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2" fillId="0" borderId="21" xfId="1" applyNumberFormat="1" applyFont="1" applyBorder="1" applyAlignment="1">
      <alignment horizontal="center"/>
    </xf>
    <xf numFmtId="4" fontId="4" fillId="0" borderId="7" xfId="1" applyNumberFormat="1" applyFont="1" applyBorder="1" applyAlignment="1">
      <alignment horizontal="center" vertical="center"/>
    </xf>
    <xf numFmtId="0" fontId="2" fillId="0" borderId="37" xfId="1" applyFont="1" applyBorder="1" applyAlignment="1">
      <alignment horizontal="left" vertical="center" wrapText="1"/>
    </xf>
    <xf numFmtId="0" fontId="2" fillId="0" borderId="8" xfId="1" applyFont="1" applyAlignment="1">
      <alignment vertical="center"/>
    </xf>
    <xf numFmtId="0" fontId="2" fillId="0" borderId="7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7" fillId="0" borderId="8" xfId="1" applyFont="1" applyAlignment="1">
      <alignment horizontal="center" vertical="top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top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2" fontId="2" fillId="0" borderId="8" xfId="1" applyNumberFormat="1" applyFont="1"/>
    <xf numFmtId="0" fontId="4" fillId="0" borderId="5" xfId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164" fontId="2" fillId="0" borderId="8" xfId="1" applyNumberFormat="1" applyFont="1"/>
    <xf numFmtId="0" fontId="2" fillId="0" borderId="11" xfId="1" applyFont="1" applyBorder="1" applyAlignment="1">
      <alignment horizontal="left" vertical="center"/>
    </xf>
    <xf numFmtId="0" fontId="2" fillId="0" borderId="2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49" fontId="2" fillId="0" borderId="11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49" fontId="2" fillId="0" borderId="35" xfId="1" applyNumberFormat="1" applyFont="1" applyBorder="1" applyAlignment="1">
      <alignment horizontal="center" vertical="center"/>
    </xf>
    <xf numFmtId="49" fontId="4" fillId="0" borderId="30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" fontId="4" fillId="0" borderId="7" xfId="1" applyNumberFormat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49" fontId="4" fillId="0" borderId="20" xfId="1" applyNumberFormat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4" fontId="4" fillId="0" borderId="20" xfId="1" applyNumberFormat="1" applyFont="1" applyBorder="1" applyAlignment="1">
      <alignment horizontal="center" vertical="center"/>
    </xf>
    <xf numFmtId="49" fontId="4" fillId="0" borderId="21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25" xfId="1" applyNumberFormat="1" applyFont="1" applyBorder="1" applyAlignment="1">
      <alignment horizontal="center" vertical="center"/>
    </xf>
    <xf numFmtId="49" fontId="2" fillId="0" borderId="27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2" fillId="0" borderId="18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4" fontId="2" fillId="0" borderId="12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0" fontId="4" fillId="0" borderId="8" xfId="1" applyFont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49" fontId="4" fillId="0" borderId="33" xfId="1" applyNumberFormat="1" applyFont="1" applyBorder="1" applyAlignment="1">
      <alignment horizontal="center" vertical="center"/>
    </xf>
    <xf numFmtId="49" fontId="4" fillId="0" borderId="28" xfId="1" applyNumberFormat="1" applyFont="1" applyBorder="1" applyAlignment="1">
      <alignment horizontal="center" vertical="center"/>
    </xf>
    <xf numFmtId="4" fontId="4" fillId="0" borderId="21" xfId="1" applyNumberFormat="1" applyFont="1" applyBorder="1" applyAlignment="1">
      <alignment horizontal="center"/>
    </xf>
    <xf numFmtId="0" fontId="4" fillId="0" borderId="14" xfId="1" applyFont="1" applyBorder="1" applyAlignment="1">
      <alignment horizontal="left" vertical="center"/>
    </xf>
    <xf numFmtId="0" fontId="4" fillId="0" borderId="14" xfId="1" applyFont="1" applyBorder="1" applyAlignment="1">
      <alignment horizontal="center" vertic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49" fontId="2" fillId="0" borderId="24" xfId="1" applyNumberFormat="1" applyFont="1" applyBorder="1" applyAlignment="1">
      <alignment horizontal="center" vertical="center"/>
    </xf>
    <xf numFmtId="49" fontId="4" fillId="0" borderId="39" xfId="1" applyNumberFormat="1" applyFont="1" applyBorder="1" applyAlignment="1">
      <alignment horizontal="center" vertical="center"/>
    </xf>
    <xf numFmtId="49" fontId="2" fillId="0" borderId="34" xfId="1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horizontal="center" vertical="center"/>
    </xf>
    <xf numFmtId="4" fontId="2" fillId="0" borderId="8" xfId="1" applyNumberFormat="1" applyFont="1" applyAlignment="1">
      <alignment horizontal="center"/>
    </xf>
    <xf numFmtId="165" fontId="4" fillId="0" borderId="7" xfId="1" applyNumberFormat="1" applyFont="1" applyBorder="1" applyAlignment="1">
      <alignment horizontal="center" vertical="center"/>
    </xf>
    <xf numFmtId="4" fontId="4" fillId="0" borderId="6" xfId="1" applyNumberFormat="1" applyFont="1" applyBorder="1" applyAlignment="1">
      <alignment horizontal="center" vertical="center"/>
    </xf>
    <xf numFmtId="4" fontId="2" fillId="0" borderId="8" xfId="1" applyNumberFormat="1" applyFont="1"/>
    <xf numFmtId="4" fontId="2" fillId="0" borderId="24" xfId="1" applyNumberFormat="1" applyFont="1" applyBorder="1" applyAlignment="1">
      <alignment horizontal="center" vertical="center"/>
    </xf>
    <xf numFmtId="4" fontId="2" fillId="0" borderId="26" xfId="1" applyNumberFormat="1" applyFont="1" applyBorder="1" applyAlignment="1">
      <alignment horizontal="center" vertical="center"/>
    </xf>
    <xf numFmtId="4" fontId="2" fillId="0" borderId="25" xfId="1" applyNumberFormat="1" applyFont="1" applyBorder="1" applyAlignment="1">
      <alignment horizontal="center" vertical="center"/>
    </xf>
    <xf numFmtId="4" fontId="2" fillId="0" borderId="27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/>
    </xf>
    <xf numFmtId="165" fontId="2" fillId="0" borderId="8" xfId="1" applyNumberFormat="1" applyFont="1"/>
    <xf numFmtId="49" fontId="4" fillId="0" borderId="43" xfId="1" applyNumberFormat="1" applyFont="1" applyBorder="1" applyAlignment="1">
      <alignment horizontal="center" vertical="center"/>
    </xf>
    <xf numFmtId="0" fontId="2" fillId="0" borderId="44" xfId="1" applyFont="1" applyBorder="1" applyAlignment="1">
      <alignment horizontal="left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4" fontId="2" fillId="0" borderId="30" xfId="1" applyNumberFormat="1" applyFont="1" applyBorder="1" applyAlignment="1">
      <alignment horizontal="center" vertical="center"/>
    </xf>
    <xf numFmtId="4" fontId="2" fillId="0" borderId="2" xfId="1" applyNumberFormat="1" applyFont="1" applyBorder="1" applyAlignment="1">
      <alignment horizontal="center" vertical="center"/>
    </xf>
    <xf numFmtId="2" fontId="2" fillId="0" borderId="36" xfId="1" applyNumberFormat="1" applyFont="1" applyBorder="1" applyAlignment="1">
      <alignment horizontal="center" vertical="center"/>
    </xf>
    <xf numFmtId="4" fontId="2" fillId="2" borderId="23" xfId="1" applyNumberFormat="1" applyFont="1" applyFill="1" applyBorder="1" applyAlignment="1">
      <alignment horizontal="center" vertical="center"/>
    </xf>
    <xf numFmtId="4" fontId="2" fillId="2" borderId="21" xfId="1" applyNumberFormat="1" applyFont="1" applyFill="1" applyBorder="1" applyAlignment="1">
      <alignment horizontal="center" vertical="center"/>
    </xf>
    <xf numFmtId="4" fontId="2" fillId="2" borderId="22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/>
    </xf>
    <xf numFmtId="2" fontId="4" fillId="0" borderId="36" xfId="1" applyNumberFormat="1" applyFont="1" applyBorder="1" applyAlignment="1">
      <alignment horizontal="center" vertical="center"/>
    </xf>
    <xf numFmtId="0" fontId="2" fillId="0" borderId="8" xfId="1" applyFont="1" applyFill="1"/>
    <xf numFmtId="0" fontId="2" fillId="0" borderId="8" xfId="1" applyFont="1" applyFill="1" applyAlignment="1">
      <alignment horizontal="right"/>
    </xf>
    <xf numFmtId="0" fontId="3" fillId="0" borderId="8" xfId="1" applyFont="1" applyFill="1"/>
    <xf numFmtId="0" fontId="2" fillId="0" borderId="8" xfId="1" applyFont="1" applyFill="1" applyAlignment="1">
      <alignment horizontal="left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left" vertical="center" indent="1"/>
    </xf>
    <xf numFmtId="0" fontId="4" fillId="0" borderId="36" xfId="1" applyFont="1" applyFill="1" applyBorder="1" applyAlignment="1">
      <alignment horizontal="left" vertical="center" wrapText="1" indent="1"/>
    </xf>
    <xf numFmtId="0" fontId="4" fillId="0" borderId="36" xfId="1" applyFont="1" applyFill="1" applyBorder="1" applyAlignment="1">
      <alignment horizontal="center" vertical="center" wrapText="1"/>
    </xf>
    <xf numFmtId="0" fontId="2" fillId="0" borderId="8" xfId="1" applyFont="1" applyFill="1" applyAlignment="1">
      <alignment horizontal="left" vertical="center" indent="1"/>
    </xf>
    <xf numFmtId="0" fontId="4" fillId="0" borderId="36" xfId="1" applyFont="1" applyFill="1" applyBorder="1" applyAlignment="1">
      <alignment horizontal="left" vertical="center" wrapText="1"/>
    </xf>
    <xf numFmtId="49" fontId="4" fillId="0" borderId="36" xfId="1" applyNumberFormat="1" applyFont="1" applyFill="1" applyBorder="1" applyAlignment="1">
      <alignment horizontal="center" vertical="center" wrapText="1"/>
    </xf>
    <xf numFmtId="2" fontId="4" fillId="0" borderId="36" xfId="1" applyNumberFormat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left" vertical="center" wrapText="1"/>
    </xf>
    <xf numFmtId="49" fontId="2" fillId="0" borderId="36" xfId="1" applyNumberFormat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 wrapText="1"/>
    </xf>
    <xf numFmtId="2" fontId="2" fillId="0" borderId="36" xfId="1" applyNumberFormat="1" applyFont="1" applyFill="1" applyBorder="1" applyAlignment="1">
      <alignment horizontal="center" vertical="center"/>
    </xf>
    <xf numFmtId="2" fontId="2" fillId="0" borderId="36" xfId="1" applyNumberFormat="1" applyFont="1" applyFill="1" applyBorder="1" applyAlignment="1">
      <alignment horizontal="center"/>
    </xf>
    <xf numFmtId="49" fontId="4" fillId="0" borderId="36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 wrapText="1"/>
    </xf>
    <xf numFmtId="0" fontId="4" fillId="0" borderId="36" xfId="1" applyFont="1" applyFill="1" applyBorder="1" applyAlignment="1">
      <alignment horizontal="left" vertical="top" wrapText="1"/>
    </xf>
    <xf numFmtId="0" fontId="4" fillId="0" borderId="36" xfId="1" applyFont="1" applyFill="1" applyBorder="1" applyAlignment="1">
      <alignment horizontal="center" vertical="center"/>
    </xf>
    <xf numFmtId="4" fontId="4" fillId="0" borderId="36" xfId="1" applyNumberFormat="1" applyFont="1" applyFill="1" applyBorder="1" applyAlignment="1">
      <alignment horizontal="center" vertical="center"/>
    </xf>
    <xf numFmtId="4" fontId="2" fillId="0" borderId="36" xfId="1" applyNumberFormat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left" vertical="center"/>
    </xf>
    <xf numFmtId="0" fontId="4" fillId="0" borderId="36" xfId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0" fontId="2" fillId="0" borderId="41" xfId="1" applyFont="1" applyFill="1" applyBorder="1" applyAlignment="1">
      <alignment horizontal="left" vertical="center"/>
    </xf>
    <xf numFmtId="0" fontId="2" fillId="0" borderId="41" xfId="1" applyFont="1" applyFill="1" applyBorder="1" applyAlignment="1">
      <alignment horizontal="center"/>
    </xf>
    <xf numFmtId="4" fontId="2" fillId="0" borderId="41" xfId="1" applyNumberFormat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8" xfId="1" applyFont="1" applyFill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4" fontId="2" fillId="0" borderId="42" xfId="1" applyNumberFormat="1" applyFont="1" applyFill="1" applyBorder="1" applyAlignment="1">
      <alignment horizontal="center" vertical="center"/>
    </xf>
    <xf numFmtId="0" fontId="4" fillId="0" borderId="8" xfId="1" applyFont="1" applyFill="1"/>
    <xf numFmtId="0" fontId="4" fillId="0" borderId="42" xfId="1" applyFont="1" applyFill="1" applyBorder="1" applyAlignment="1">
      <alignment horizontal="center"/>
    </xf>
    <xf numFmtId="0" fontId="4" fillId="0" borderId="36" xfId="1" applyFont="1" applyFill="1" applyBorder="1"/>
    <xf numFmtId="4" fontId="4" fillId="0" borderId="42" xfId="1" applyNumberFormat="1" applyFont="1" applyFill="1" applyBorder="1" applyAlignment="1">
      <alignment horizontal="center"/>
    </xf>
    <xf numFmtId="4" fontId="2" fillId="0" borderId="8" xfId="1" applyNumberFormat="1" applyFont="1" applyFill="1"/>
    <xf numFmtId="4" fontId="4" fillId="0" borderId="8" xfId="1" applyNumberFormat="1" applyFont="1" applyFill="1"/>
    <xf numFmtId="0" fontId="2" fillId="0" borderId="8" xfId="1" applyFont="1" applyFill="1" applyAlignment="1">
      <alignment horizontal="center"/>
    </xf>
    <xf numFmtId="0" fontId="2" fillId="0" borderId="5" xfId="1" applyFont="1" applyBorder="1" applyAlignment="1">
      <alignment horizontal="center" vertical="top"/>
    </xf>
    <xf numFmtId="0" fontId="5" fillId="0" borderId="8" xfId="1" applyFont="1"/>
    <xf numFmtId="0" fontId="2" fillId="0" borderId="9" xfId="1" applyFont="1" applyBorder="1" applyAlignment="1">
      <alignment horizontal="left" vertical="center"/>
    </xf>
    <xf numFmtId="49" fontId="2" fillId="0" borderId="26" xfId="1" applyNumberFormat="1" applyFont="1" applyBorder="1" applyAlignment="1">
      <alignment horizontal="center" vertical="center"/>
    </xf>
    <xf numFmtId="4" fontId="2" fillId="0" borderId="45" xfId="1" applyNumberFormat="1" applyFont="1" applyBorder="1" applyAlignment="1">
      <alignment horizontal="center" vertical="center"/>
    </xf>
    <xf numFmtId="49" fontId="2" fillId="0" borderId="18" xfId="1" applyNumberFormat="1" applyFont="1" applyBorder="1" applyAlignment="1">
      <alignment horizontal="center" vertical="center"/>
    </xf>
    <xf numFmtId="49" fontId="2" fillId="0" borderId="46" xfId="1" applyNumberFormat="1" applyFont="1" applyBorder="1" applyAlignment="1">
      <alignment horizontal="center" vertical="center"/>
    </xf>
    <xf numFmtId="4" fontId="2" fillId="0" borderId="8" xfId="1" applyNumberFormat="1" applyFont="1" applyAlignment="1">
      <alignment horizontal="center" vertical="center"/>
    </xf>
    <xf numFmtId="0" fontId="4" fillId="0" borderId="36" xfId="1" applyFont="1" applyBorder="1" applyAlignment="1">
      <alignment horizontal="left" vertical="center" wrapText="1"/>
    </xf>
    <xf numFmtId="49" fontId="4" fillId="0" borderId="36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horizontal="left" vertical="center" wrapText="1"/>
    </xf>
    <xf numFmtId="49" fontId="2" fillId="0" borderId="36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2" fontId="2" fillId="0" borderId="8" xfId="1" applyNumberFormat="1" applyFont="1" applyFill="1"/>
    <xf numFmtId="0" fontId="2" fillId="0" borderId="8" xfId="1" applyFont="1" applyAlignment="1">
      <alignment horizontal="right"/>
    </xf>
    <xf numFmtId="0" fontId="4" fillId="0" borderId="8" xfId="1" applyFont="1" applyAlignment="1">
      <alignment horizontal="center" vertical="center" wrapText="1"/>
    </xf>
    <xf numFmtId="0" fontId="4" fillId="0" borderId="5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8" xfId="1" applyFont="1" applyAlignment="1">
      <alignment horizontal="center"/>
    </xf>
    <xf numFmtId="0" fontId="2" fillId="0" borderId="8" xfId="1" applyFont="1" applyAlignment="1">
      <alignment horizontal="right" vertical="top"/>
    </xf>
    <xf numFmtId="0" fontId="3" fillId="0" borderId="8" xfId="1" applyFont="1" applyAlignment="1">
      <alignment horizontal="right"/>
    </xf>
    <xf numFmtId="0" fontId="3" fillId="0" borderId="8" xfId="2" applyFont="1" applyAlignment="1">
      <alignment horizontal="right" vertical="center"/>
    </xf>
    <xf numFmtId="0" fontId="4" fillId="0" borderId="8" xfId="1" applyFont="1" applyAlignment="1">
      <alignment horizontal="center" vertical="top"/>
    </xf>
    <xf numFmtId="0" fontId="1" fillId="0" borderId="29" xfId="1" applyFont="1" applyBorder="1" applyAlignment="1">
      <alignment horizontal="right" vertical="top"/>
    </xf>
    <xf numFmtId="0" fontId="4" fillId="0" borderId="5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3" fillId="0" borderId="8" xfId="1" applyFont="1" applyAlignment="1">
      <alignment horizontal="right" vertical="top"/>
    </xf>
    <xf numFmtId="0" fontId="4" fillId="0" borderId="8" xfId="1" applyFont="1" applyAlignment="1">
      <alignment horizontal="center" vertical="top" wrapText="1"/>
    </xf>
    <xf numFmtId="0" fontId="4" fillId="0" borderId="8" xfId="1" applyFont="1" applyFill="1" applyAlignment="1">
      <alignment horizontal="right" vertical="top"/>
    </xf>
    <xf numFmtId="0" fontId="2" fillId="0" borderId="8" xfId="1" applyFont="1" applyFill="1" applyAlignment="1">
      <alignment horizontal="right" vertical="top"/>
    </xf>
    <xf numFmtId="0" fontId="3" fillId="0" borderId="8" xfId="1" applyFont="1" applyFill="1" applyAlignment="1">
      <alignment horizontal="right" vertical="top"/>
    </xf>
    <xf numFmtId="0" fontId="4" fillId="0" borderId="8" xfId="1" applyFont="1" applyFill="1" applyAlignment="1">
      <alignment horizontal="center" vertical="top"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left" vertical="center" wrapText="1"/>
    </xf>
    <xf numFmtId="0" fontId="4" fillId="0" borderId="38" xfId="1" applyFont="1" applyFill="1" applyBorder="1" applyAlignment="1">
      <alignment horizontal="left" vertical="center" wrapText="1"/>
    </xf>
    <xf numFmtId="0" fontId="2" fillId="0" borderId="40" xfId="1" applyFont="1" applyFill="1" applyBorder="1" applyAlignment="1">
      <alignment horizontal="center" vertical="top"/>
    </xf>
    <xf numFmtId="0" fontId="4" fillId="0" borderId="40" xfId="1" applyFont="1" applyFill="1" applyBorder="1" applyAlignment="1">
      <alignment horizontal="center" vertical="top"/>
    </xf>
    <xf numFmtId="0" fontId="4" fillId="0" borderId="8" xfId="1" applyFont="1" applyFill="1" applyAlignment="1">
      <alignment horizontal="center"/>
    </xf>
  </cellXfs>
  <cellStyles count="4">
    <cellStyle name="Обычный" xfId="0" builtinId="0"/>
    <cellStyle name="Обычный 2" xfId="1" xr:uid="{00000000-0005-0000-0000-000001000000}"/>
    <cellStyle name="Обычный 3 2" xfId="2" xr:uid="{00000000-0005-0000-0000-000002000000}"/>
    <cellStyle name="Обычный 4" xfId="3" xr:uid="{9A858505-1680-4697-AAD5-F220D7E614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AD8BF-3112-4149-A117-B3C579B3C66F}">
  <sheetPr>
    <pageSetUpPr fitToPage="1"/>
  </sheetPr>
  <dimension ref="A1:K166"/>
  <sheetViews>
    <sheetView topLeftCell="A31" workbookViewId="0">
      <selection activeCell="E72" sqref="E72"/>
    </sheetView>
  </sheetViews>
  <sheetFormatPr defaultRowHeight="15" x14ac:dyDescent="0.25"/>
  <cols>
    <col min="1" max="1" width="69.7109375" style="1" customWidth="1"/>
    <col min="2" max="2" width="9.140625" style="2"/>
    <col min="3" max="3" width="9.140625" style="1"/>
    <col min="4" max="4" width="13.140625" style="1" customWidth="1"/>
    <col min="5" max="5" width="11" style="2" customWidth="1"/>
    <col min="6" max="6" width="13.42578125" style="2" customWidth="1"/>
    <col min="7" max="8" width="13.42578125" style="1" customWidth="1"/>
    <col min="9" max="9" width="15.85546875" style="1" customWidth="1"/>
    <col min="10" max="10" width="13.7109375" style="1" customWidth="1"/>
    <col min="11" max="16384" width="9.140625" style="1"/>
  </cols>
  <sheetData>
    <row r="1" spans="1:10" x14ac:dyDescent="0.25">
      <c r="A1" s="228" t="s">
        <v>202</v>
      </c>
      <c r="B1" s="228"/>
      <c r="C1" s="228"/>
      <c r="D1" s="228"/>
      <c r="E1" s="228"/>
      <c r="F1" s="228"/>
      <c r="G1" s="228"/>
      <c r="H1" s="228"/>
    </row>
    <row r="2" spans="1:10" x14ac:dyDescent="0.25">
      <c r="A2" s="229"/>
      <c r="B2" s="229"/>
      <c r="C2" s="229"/>
      <c r="D2" s="229"/>
      <c r="E2" s="229"/>
      <c r="F2" s="229"/>
      <c r="G2" s="229"/>
      <c r="H2" s="229"/>
    </row>
    <row r="3" spans="1:10" s="51" customFormat="1" x14ac:dyDescent="0.2">
      <c r="A3" s="230" t="s">
        <v>204</v>
      </c>
      <c r="B3" s="230"/>
      <c r="C3" s="230"/>
      <c r="D3" s="230"/>
      <c r="E3" s="230"/>
      <c r="F3" s="230"/>
      <c r="G3" s="230"/>
      <c r="H3" s="230"/>
    </row>
    <row r="4" spans="1:10" s="51" customFormat="1" ht="15" hidden="1" customHeight="1" x14ac:dyDescent="0.2">
      <c r="A4" s="230"/>
      <c r="B4" s="230"/>
      <c r="C4" s="230"/>
      <c r="D4" s="230"/>
      <c r="E4" s="230"/>
      <c r="F4" s="230"/>
      <c r="G4" s="230"/>
      <c r="H4" s="230"/>
    </row>
    <row r="5" spans="1:10" s="51" customFormat="1" x14ac:dyDescent="0.2">
      <c r="A5" s="230" t="s">
        <v>205</v>
      </c>
      <c r="B5" s="230"/>
      <c r="C5" s="230"/>
      <c r="D5" s="230"/>
      <c r="E5" s="230"/>
      <c r="F5" s="230"/>
      <c r="G5" s="230"/>
      <c r="H5" s="230"/>
    </row>
    <row r="6" spans="1:10" x14ac:dyDescent="0.25">
      <c r="A6" s="229" t="s">
        <v>206</v>
      </c>
      <c r="B6" s="229"/>
      <c r="C6" s="229"/>
      <c r="D6" s="229"/>
      <c r="E6" s="229"/>
      <c r="F6" s="229"/>
      <c r="G6" s="229"/>
      <c r="H6" s="229"/>
    </row>
    <row r="7" spans="1:10" ht="15.75" customHeight="1" x14ac:dyDescent="0.25">
      <c r="A7" s="222"/>
      <c r="B7" s="222"/>
      <c r="C7" s="222"/>
      <c r="D7" s="222"/>
      <c r="E7" s="222"/>
      <c r="F7" s="222"/>
      <c r="G7" s="222"/>
      <c r="H7" s="222"/>
    </row>
    <row r="8" spans="1:10" ht="66.75" customHeight="1" x14ac:dyDescent="0.25">
      <c r="A8" s="223" t="s">
        <v>191</v>
      </c>
      <c r="B8" s="223"/>
      <c r="C8" s="223"/>
      <c r="D8" s="223"/>
      <c r="E8" s="223"/>
      <c r="F8" s="223"/>
      <c r="G8" s="223"/>
      <c r="H8" s="223"/>
    </row>
    <row r="9" spans="1:10" ht="15.75" thickBot="1" x14ac:dyDescent="0.3"/>
    <row r="10" spans="1:10" s="18" customFormat="1" ht="57.75" thickBot="1" x14ac:dyDescent="0.25">
      <c r="A10" s="52" t="s">
        <v>1</v>
      </c>
      <c r="B10" s="3" t="s">
        <v>2</v>
      </c>
      <c r="C10" s="4" t="s">
        <v>3</v>
      </c>
      <c r="D10" s="3" t="s">
        <v>4</v>
      </c>
      <c r="E10" s="3" t="s">
        <v>5</v>
      </c>
      <c r="F10" s="155" t="s">
        <v>173</v>
      </c>
      <c r="G10" s="156" t="s">
        <v>187</v>
      </c>
      <c r="H10" s="157" t="s">
        <v>196</v>
      </c>
    </row>
    <row r="11" spans="1:10" s="54" customFormat="1" ht="12.75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53">
        <v>6</v>
      </c>
      <c r="G11" s="6">
        <v>7</v>
      </c>
      <c r="H11" s="53">
        <v>8</v>
      </c>
    </row>
    <row r="12" spans="1:10" ht="52.5" customHeight="1" thickBot="1" x14ac:dyDescent="0.3">
      <c r="A12" s="55" t="s">
        <v>0</v>
      </c>
      <c r="B12" s="56">
        <v>940</v>
      </c>
      <c r="C12" s="57"/>
      <c r="D12" s="57"/>
      <c r="E12" s="52"/>
      <c r="F12" s="142">
        <f>F13+F76+F138+F149+F155+F132+F87</f>
        <v>37401.300000000003</v>
      </c>
      <c r="G12" s="142">
        <f>G13+G76+G138+G149+G155+G132+G87</f>
        <v>35285.899999999994</v>
      </c>
      <c r="H12" s="142">
        <f>H13+H76+H138+H149+H155+H132+H87</f>
        <v>35690.400000000001</v>
      </c>
      <c r="I12" s="152"/>
    </row>
    <row r="13" spans="1:10" ht="52.5" customHeight="1" thickBot="1" x14ac:dyDescent="0.3">
      <c r="A13" s="58" t="s">
        <v>6</v>
      </c>
      <c r="B13" s="56">
        <v>940</v>
      </c>
      <c r="C13" s="59" t="s">
        <v>7</v>
      </c>
      <c r="D13" s="59"/>
      <c r="E13" s="59"/>
      <c r="F13" s="49">
        <f>F14+F19+F28+F49+F54</f>
        <v>13677.899999999998</v>
      </c>
      <c r="G13" s="49">
        <f>G14+G19+G28+G49+G54</f>
        <v>13083.3</v>
      </c>
      <c r="H13" s="49">
        <f>H14+H19+H28+H49+H54</f>
        <v>13598.400000000001</v>
      </c>
      <c r="I13" s="144"/>
      <c r="J13" s="60"/>
    </row>
    <row r="14" spans="1:10" ht="52.5" customHeight="1" thickBot="1" x14ac:dyDescent="0.3">
      <c r="A14" s="63" t="s">
        <v>8</v>
      </c>
      <c r="B14" s="64">
        <v>940</v>
      </c>
      <c r="C14" s="65" t="s">
        <v>9</v>
      </c>
      <c r="D14" s="65"/>
      <c r="E14" s="65"/>
      <c r="F14" s="8">
        <f>F15</f>
        <v>1451.5</v>
      </c>
      <c r="G14" s="8">
        <f t="shared" ref="G14:H17" si="0">G15</f>
        <v>1470.1</v>
      </c>
      <c r="H14" s="8">
        <f t="shared" si="0"/>
        <v>1381.3</v>
      </c>
      <c r="I14" s="144"/>
    </row>
    <row r="15" spans="1:10" ht="31.5" customHeight="1" x14ac:dyDescent="0.25">
      <c r="A15" s="30" t="s">
        <v>79</v>
      </c>
      <c r="B15" s="66">
        <v>940</v>
      </c>
      <c r="C15" s="66" t="s">
        <v>24</v>
      </c>
      <c r="D15" s="67" t="s">
        <v>25</v>
      </c>
      <c r="E15" s="66"/>
      <c r="F15" s="15">
        <f>F16</f>
        <v>1451.5</v>
      </c>
      <c r="G15" s="15">
        <f t="shared" si="0"/>
        <v>1470.1</v>
      </c>
      <c r="H15" s="15">
        <f t="shared" si="0"/>
        <v>1381.3</v>
      </c>
    </row>
    <row r="16" spans="1:10" ht="30" x14ac:dyDescent="0.25">
      <c r="A16" s="21" t="s">
        <v>26</v>
      </c>
      <c r="B16" s="68">
        <v>940</v>
      </c>
      <c r="C16" s="68" t="s">
        <v>24</v>
      </c>
      <c r="D16" s="29" t="s">
        <v>27</v>
      </c>
      <c r="E16" s="68"/>
      <c r="F16" s="11">
        <f>F17</f>
        <v>1451.5</v>
      </c>
      <c r="G16" s="11">
        <f t="shared" si="0"/>
        <v>1470.1</v>
      </c>
      <c r="H16" s="11">
        <f t="shared" si="0"/>
        <v>1381.3</v>
      </c>
    </row>
    <row r="17" spans="1:10" ht="50.25" customHeight="1" x14ac:dyDescent="0.25">
      <c r="A17" s="69" t="s">
        <v>28</v>
      </c>
      <c r="B17" s="70">
        <v>940</v>
      </c>
      <c r="C17" s="70" t="s">
        <v>24</v>
      </c>
      <c r="D17" s="43" t="s">
        <v>27</v>
      </c>
      <c r="E17" s="70" t="s">
        <v>29</v>
      </c>
      <c r="F17" s="12">
        <f>F18</f>
        <v>1451.5</v>
      </c>
      <c r="G17" s="12">
        <f t="shared" si="0"/>
        <v>1470.1</v>
      </c>
      <c r="H17" s="12">
        <f t="shared" si="0"/>
        <v>1381.3</v>
      </c>
    </row>
    <row r="18" spans="1:10" ht="15.75" thickBot="1" x14ac:dyDescent="0.3">
      <c r="A18" s="37" t="s">
        <v>80</v>
      </c>
      <c r="B18" s="71">
        <v>940</v>
      </c>
      <c r="C18" s="71" t="s">
        <v>24</v>
      </c>
      <c r="D18" s="39" t="s">
        <v>27</v>
      </c>
      <c r="E18" s="71" t="s">
        <v>30</v>
      </c>
      <c r="F18" s="161">
        <v>1451.5</v>
      </c>
      <c r="G18" s="161">
        <v>1470.1</v>
      </c>
      <c r="H18" s="161">
        <v>1381.3</v>
      </c>
    </row>
    <row r="19" spans="1:10" ht="64.5" customHeight="1" thickBot="1" x14ac:dyDescent="0.3">
      <c r="A19" s="63" t="s">
        <v>22</v>
      </c>
      <c r="B19" s="64">
        <v>940</v>
      </c>
      <c r="C19" s="65" t="s">
        <v>23</v>
      </c>
      <c r="D19" s="65"/>
      <c r="E19" s="65"/>
      <c r="F19" s="8">
        <f t="shared" ref="F19:H20" si="1">F20</f>
        <v>2561.2999999999997</v>
      </c>
      <c r="G19" s="8">
        <f t="shared" si="1"/>
        <v>1888.7</v>
      </c>
      <c r="H19" s="8">
        <f t="shared" si="1"/>
        <v>1964.4</v>
      </c>
    </row>
    <row r="20" spans="1:10" x14ac:dyDescent="0.25">
      <c r="A20" s="72" t="s">
        <v>62</v>
      </c>
      <c r="B20" s="66">
        <v>940</v>
      </c>
      <c r="C20" s="66" t="s">
        <v>58</v>
      </c>
      <c r="D20" s="67" t="s">
        <v>59</v>
      </c>
      <c r="E20" s="66"/>
      <c r="F20" s="15">
        <f t="shared" si="1"/>
        <v>2561.2999999999997</v>
      </c>
      <c r="G20" s="15">
        <f t="shared" si="1"/>
        <v>1888.7</v>
      </c>
      <c r="H20" s="15">
        <f t="shared" si="1"/>
        <v>1964.4</v>
      </c>
    </row>
    <row r="21" spans="1:10" ht="30" x14ac:dyDescent="0.25">
      <c r="A21" s="21" t="s">
        <v>81</v>
      </c>
      <c r="B21" s="68">
        <v>940</v>
      </c>
      <c r="C21" s="68" t="s">
        <v>58</v>
      </c>
      <c r="D21" s="29" t="s">
        <v>72</v>
      </c>
      <c r="E21" s="68"/>
      <c r="F21" s="11">
        <f>F22+F24+F26</f>
        <v>2561.2999999999997</v>
      </c>
      <c r="G21" s="11">
        <f>G22+G24+G26</f>
        <v>1888.7</v>
      </c>
      <c r="H21" s="11">
        <f>H22+H24+H26</f>
        <v>1964.4</v>
      </c>
    </row>
    <row r="22" spans="1:10" ht="60" x14ac:dyDescent="0.25">
      <c r="A22" s="21" t="s">
        <v>28</v>
      </c>
      <c r="B22" s="68">
        <v>940</v>
      </c>
      <c r="C22" s="68" t="s">
        <v>58</v>
      </c>
      <c r="D22" s="29" t="s">
        <v>72</v>
      </c>
      <c r="E22" s="68" t="s">
        <v>29</v>
      </c>
      <c r="F22" s="11">
        <f>F23</f>
        <v>1860.2</v>
      </c>
      <c r="G22" s="11">
        <f>G23</f>
        <v>1888.7</v>
      </c>
      <c r="H22" s="11">
        <f>H23</f>
        <v>1964.4</v>
      </c>
    </row>
    <row r="23" spans="1:10" x14ac:dyDescent="0.25">
      <c r="A23" s="26" t="s">
        <v>80</v>
      </c>
      <c r="B23" s="68">
        <v>940</v>
      </c>
      <c r="C23" s="68" t="s">
        <v>58</v>
      </c>
      <c r="D23" s="29" t="s">
        <v>72</v>
      </c>
      <c r="E23" s="68" t="s">
        <v>30</v>
      </c>
      <c r="F23" s="162">
        <v>1860.2</v>
      </c>
      <c r="G23" s="162">
        <v>1888.7</v>
      </c>
      <c r="H23" s="162">
        <v>1964.4</v>
      </c>
    </row>
    <row r="24" spans="1:10" x14ac:dyDescent="0.25">
      <c r="A24" s="26" t="s">
        <v>32</v>
      </c>
      <c r="B24" s="68">
        <v>940</v>
      </c>
      <c r="C24" s="68" t="s">
        <v>58</v>
      </c>
      <c r="D24" s="29" t="s">
        <v>72</v>
      </c>
      <c r="E24" s="68" t="s">
        <v>33</v>
      </c>
      <c r="F24" s="11">
        <f>F25</f>
        <v>697.5</v>
      </c>
      <c r="G24" s="11">
        <f>G25</f>
        <v>0</v>
      </c>
      <c r="H24" s="11">
        <f>H25</f>
        <v>0</v>
      </c>
      <c r="I24" s="73"/>
    </row>
    <row r="25" spans="1:10" x14ac:dyDescent="0.25">
      <c r="A25" s="42" t="s">
        <v>34</v>
      </c>
      <c r="B25" s="70">
        <v>940</v>
      </c>
      <c r="C25" s="70" t="s">
        <v>58</v>
      </c>
      <c r="D25" s="43" t="s">
        <v>72</v>
      </c>
      <c r="E25" s="70" t="s">
        <v>35</v>
      </c>
      <c r="F25" s="163">
        <f>701.1-3.6</f>
        <v>697.5</v>
      </c>
      <c r="G25" s="163"/>
      <c r="H25" s="163"/>
    </row>
    <row r="26" spans="1:10" x14ac:dyDescent="0.25">
      <c r="A26" s="26" t="s">
        <v>39</v>
      </c>
      <c r="B26" s="68">
        <v>940</v>
      </c>
      <c r="C26" s="68" t="s">
        <v>58</v>
      </c>
      <c r="D26" s="29" t="s">
        <v>72</v>
      </c>
      <c r="E26" s="68">
        <v>800</v>
      </c>
      <c r="F26" s="12">
        <f>F27</f>
        <v>3.6</v>
      </c>
      <c r="G26" s="12">
        <f>G27</f>
        <v>0</v>
      </c>
      <c r="H26" s="12">
        <f>H27</f>
        <v>0</v>
      </c>
    </row>
    <row r="27" spans="1:10" ht="15.75" thickBot="1" x14ac:dyDescent="0.3">
      <c r="A27" s="74" t="s">
        <v>85</v>
      </c>
      <c r="B27" s="71">
        <v>940</v>
      </c>
      <c r="C27" s="71" t="s">
        <v>58</v>
      </c>
      <c r="D27" s="75" t="s">
        <v>72</v>
      </c>
      <c r="E27" s="76">
        <v>850</v>
      </c>
      <c r="F27" s="161">
        <v>3.6</v>
      </c>
      <c r="G27" s="161"/>
      <c r="H27" s="161"/>
    </row>
    <row r="28" spans="1:10" ht="59.25" customHeight="1" thickBot="1" x14ac:dyDescent="0.3">
      <c r="A28" s="77" t="s">
        <v>10</v>
      </c>
      <c r="B28" s="59">
        <v>940</v>
      </c>
      <c r="C28" s="59" t="s">
        <v>11</v>
      </c>
      <c r="D28" s="59"/>
      <c r="E28" s="59"/>
      <c r="F28" s="49">
        <f>F29+F38</f>
        <v>9212.0999999999985</v>
      </c>
      <c r="G28" s="49">
        <f>G29+G38</f>
        <v>9061.7000000000007</v>
      </c>
      <c r="H28" s="49">
        <f>H29+H38</f>
        <v>9424.2000000000007</v>
      </c>
    </row>
    <row r="29" spans="1:10" ht="30" x14ac:dyDescent="0.25">
      <c r="A29" s="32" t="s">
        <v>60</v>
      </c>
      <c r="B29" s="78">
        <v>940</v>
      </c>
      <c r="C29" s="79" t="s">
        <v>31</v>
      </c>
      <c r="D29" s="80" t="s">
        <v>36</v>
      </c>
      <c r="E29" s="81"/>
      <c r="F29" s="47">
        <f>F30</f>
        <v>6567.0999999999995</v>
      </c>
      <c r="G29" s="47">
        <f>G30</f>
        <v>6375.6</v>
      </c>
      <c r="H29" s="47">
        <f>H30</f>
        <v>6630.5</v>
      </c>
    </row>
    <row r="30" spans="1:10" ht="30" x14ac:dyDescent="0.25">
      <c r="A30" s="21" t="s">
        <v>61</v>
      </c>
      <c r="B30" s="68">
        <v>940</v>
      </c>
      <c r="C30" s="22" t="s">
        <v>31</v>
      </c>
      <c r="D30" s="68" t="s">
        <v>73</v>
      </c>
      <c r="E30" s="29"/>
      <c r="F30" s="11">
        <f>F31+F33+F35</f>
        <v>6567.0999999999995</v>
      </c>
      <c r="G30" s="11">
        <f>G31+G33+G35</f>
        <v>6375.6</v>
      </c>
      <c r="H30" s="11">
        <f>H31+H33+H35</f>
        <v>6630.5</v>
      </c>
    </row>
    <row r="31" spans="1:10" ht="48.75" customHeight="1" x14ac:dyDescent="0.25">
      <c r="A31" s="21" t="s">
        <v>28</v>
      </c>
      <c r="B31" s="68">
        <v>940</v>
      </c>
      <c r="C31" s="22" t="s">
        <v>31</v>
      </c>
      <c r="D31" s="68" t="s">
        <v>73</v>
      </c>
      <c r="E31" s="29" t="s">
        <v>29</v>
      </c>
      <c r="F31" s="11">
        <f>F32</f>
        <v>6299.2</v>
      </c>
      <c r="G31" s="11">
        <f>G32</f>
        <v>6375.6</v>
      </c>
      <c r="H31" s="11">
        <f>H32</f>
        <v>6630.5</v>
      </c>
    </row>
    <row r="32" spans="1:10" x14ac:dyDescent="0.25">
      <c r="A32" s="26" t="s">
        <v>80</v>
      </c>
      <c r="B32" s="68">
        <v>940</v>
      </c>
      <c r="C32" s="22" t="s">
        <v>31</v>
      </c>
      <c r="D32" s="68" t="s">
        <v>73</v>
      </c>
      <c r="E32" s="29" t="s">
        <v>30</v>
      </c>
      <c r="F32" s="162">
        <v>6299.2</v>
      </c>
      <c r="G32" s="162">
        <v>6375.6</v>
      </c>
      <c r="H32" s="162">
        <v>6630.5</v>
      </c>
      <c r="J32" s="144"/>
    </row>
    <row r="33" spans="1:9" x14ac:dyDescent="0.25">
      <c r="A33" s="26" t="s">
        <v>32</v>
      </c>
      <c r="B33" s="68">
        <v>940</v>
      </c>
      <c r="C33" s="22" t="s">
        <v>31</v>
      </c>
      <c r="D33" s="68" t="s">
        <v>73</v>
      </c>
      <c r="E33" s="29" t="s">
        <v>33</v>
      </c>
      <c r="F33" s="11">
        <f>F34</f>
        <v>175.7</v>
      </c>
      <c r="G33" s="11">
        <f>G34</f>
        <v>0</v>
      </c>
      <c r="H33" s="11">
        <f>H34</f>
        <v>0</v>
      </c>
    </row>
    <row r="34" spans="1:9" x14ac:dyDescent="0.25">
      <c r="A34" s="42" t="s">
        <v>34</v>
      </c>
      <c r="B34" s="70">
        <v>940</v>
      </c>
      <c r="C34" s="27" t="s">
        <v>31</v>
      </c>
      <c r="D34" s="70" t="s">
        <v>73</v>
      </c>
      <c r="E34" s="43" t="s">
        <v>35</v>
      </c>
      <c r="F34" s="163">
        <f>267.9-92.2</f>
        <v>175.7</v>
      </c>
      <c r="G34" s="163"/>
      <c r="H34" s="163"/>
    </row>
    <row r="35" spans="1:9" x14ac:dyDescent="0.25">
      <c r="A35" s="26" t="s">
        <v>39</v>
      </c>
      <c r="B35" s="68">
        <v>940</v>
      </c>
      <c r="C35" s="22" t="s">
        <v>31</v>
      </c>
      <c r="D35" s="68" t="s">
        <v>73</v>
      </c>
      <c r="E35" s="29">
        <v>800</v>
      </c>
      <c r="F35" s="11">
        <f>F37+F36</f>
        <v>92.199999999999989</v>
      </c>
      <c r="G35" s="11">
        <f>G37+G36</f>
        <v>0</v>
      </c>
      <c r="H35" s="11">
        <f>H37+H36</f>
        <v>0</v>
      </c>
    </row>
    <row r="36" spans="1:9" hidden="1" x14ac:dyDescent="0.25">
      <c r="A36" s="26" t="s">
        <v>86</v>
      </c>
      <c r="B36" s="68">
        <v>940</v>
      </c>
      <c r="C36" s="22" t="s">
        <v>31</v>
      </c>
      <c r="D36" s="68" t="s">
        <v>73</v>
      </c>
      <c r="E36" s="29">
        <v>830</v>
      </c>
      <c r="F36" s="11"/>
      <c r="G36" s="11"/>
      <c r="H36" s="11"/>
    </row>
    <row r="37" spans="1:9" ht="15.75" thickBot="1" x14ac:dyDescent="0.3">
      <c r="A37" s="74" t="s">
        <v>85</v>
      </c>
      <c r="B37" s="76">
        <v>940</v>
      </c>
      <c r="C37" s="82" t="s">
        <v>31</v>
      </c>
      <c r="D37" s="76" t="s">
        <v>73</v>
      </c>
      <c r="E37" s="76">
        <v>850</v>
      </c>
      <c r="F37" s="164">
        <f>5.6+86.6</f>
        <v>92.199999999999989</v>
      </c>
      <c r="G37" s="164"/>
      <c r="H37" s="164"/>
    </row>
    <row r="38" spans="1:9" ht="45.75" thickBot="1" x14ac:dyDescent="0.3">
      <c r="A38" s="30" t="s">
        <v>153</v>
      </c>
      <c r="B38" s="100">
        <v>940</v>
      </c>
      <c r="C38" s="101" t="s">
        <v>31</v>
      </c>
      <c r="D38" s="62" t="s">
        <v>114</v>
      </c>
      <c r="E38" s="102"/>
      <c r="F38" s="103">
        <f>F39+F44</f>
        <v>2645</v>
      </c>
      <c r="G38" s="103">
        <f>G39+G44</f>
        <v>2686.1</v>
      </c>
      <c r="H38" s="103">
        <f>H39+H44</f>
        <v>2793.7</v>
      </c>
    </row>
    <row r="39" spans="1:9" ht="60" x14ac:dyDescent="0.25">
      <c r="A39" s="30" t="s">
        <v>113</v>
      </c>
      <c r="B39" s="100">
        <v>940</v>
      </c>
      <c r="C39" s="101" t="s">
        <v>31</v>
      </c>
      <c r="D39" s="127" t="s">
        <v>159</v>
      </c>
      <c r="E39" s="102"/>
      <c r="F39" s="103">
        <f>F40+F42</f>
        <v>2645</v>
      </c>
      <c r="G39" s="103">
        <f>G40+G42</f>
        <v>2686.1</v>
      </c>
      <c r="H39" s="103">
        <f>H40+H42</f>
        <v>2793.7</v>
      </c>
    </row>
    <row r="40" spans="1:9" ht="60" x14ac:dyDescent="0.25">
      <c r="A40" s="21" t="s">
        <v>28</v>
      </c>
      <c r="B40" s="22">
        <v>940</v>
      </c>
      <c r="C40" s="24" t="s">
        <v>31</v>
      </c>
      <c r="D40" s="35" t="s">
        <v>134</v>
      </c>
      <c r="E40" s="29">
        <v>100</v>
      </c>
      <c r="F40" s="11">
        <f>F41</f>
        <v>2153.6</v>
      </c>
      <c r="G40" s="11">
        <f>G41</f>
        <v>2175.1</v>
      </c>
      <c r="H40" s="11">
        <f>H41</f>
        <v>2262.1999999999998</v>
      </c>
    </row>
    <row r="41" spans="1:9" x14ac:dyDescent="0.25">
      <c r="A41" s="26" t="s">
        <v>80</v>
      </c>
      <c r="B41" s="22">
        <v>940</v>
      </c>
      <c r="C41" s="24" t="s">
        <v>31</v>
      </c>
      <c r="D41" s="35" t="s">
        <v>134</v>
      </c>
      <c r="E41" s="29">
        <v>120</v>
      </c>
      <c r="F41" s="162">
        <v>2153.6</v>
      </c>
      <c r="G41" s="162">
        <v>2175.1</v>
      </c>
      <c r="H41" s="162">
        <v>2262.1999999999998</v>
      </c>
    </row>
    <row r="42" spans="1:9" x14ac:dyDescent="0.25">
      <c r="A42" s="26" t="s">
        <v>32</v>
      </c>
      <c r="B42" s="22">
        <v>940</v>
      </c>
      <c r="C42" s="24" t="s">
        <v>31</v>
      </c>
      <c r="D42" s="35" t="s">
        <v>134</v>
      </c>
      <c r="E42" s="29">
        <v>200</v>
      </c>
      <c r="F42" s="11">
        <f>F43</f>
        <v>491.4</v>
      </c>
      <c r="G42" s="11">
        <f>G43</f>
        <v>511</v>
      </c>
      <c r="H42" s="11">
        <f>H43</f>
        <v>531.5</v>
      </c>
      <c r="I42" s="73"/>
    </row>
    <row r="43" spans="1:9" ht="15.75" thickBot="1" x14ac:dyDescent="0.3">
      <c r="A43" s="37" t="s">
        <v>34</v>
      </c>
      <c r="B43" s="38">
        <v>940</v>
      </c>
      <c r="C43" s="136" t="s">
        <v>31</v>
      </c>
      <c r="D43" s="35" t="s">
        <v>134</v>
      </c>
      <c r="E43" s="39">
        <v>240</v>
      </c>
      <c r="F43" s="161">
        <v>491.4</v>
      </c>
      <c r="G43" s="161">
        <v>511</v>
      </c>
      <c r="H43" s="161">
        <v>531.5</v>
      </c>
    </row>
    <row r="44" spans="1:9" ht="15.75" hidden="1" customHeight="1" thickBot="1" x14ac:dyDescent="0.3">
      <c r="A44" s="96" t="s">
        <v>87</v>
      </c>
      <c r="B44" s="106">
        <v>940</v>
      </c>
      <c r="C44" s="135" t="s">
        <v>88</v>
      </c>
      <c r="D44" s="56"/>
      <c r="E44" s="106"/>
      <c r="F44" s="14">
        <f>F45</f>
        <v>0</v>
      </c>
      <c r="G44" s="14">
        <f t="shared" ref="G44:H47" si="2">G45</f>
        <v>0</v>
      </c>
      <c r="H44" s="14">
        <f t="shared" si="2"/>
        <v>0</v>
      </c>
    </row>
    <row r="45" spans="1:9" ht="30.75" hidden="1" customHeight="1" thickBot="1" x14ac:dyDescent="0.3">
      <c r="A45" s="84" t="s">
        <v>89</v>
      </c>
      <c r="B45" s="76">
        <v>940</v>
      </c>
      <c r="C45" s="85" t="s">
        <v>88</v>
      </c>
      <c r="D45" s="59">
        <v>7400000000</v>
      </c>
      <c r="E45" s="76"/>
      <c r="F45" s="13">
        <f>F46</f>
        <v>0</v>
      </c>
      <c r="G45" s="13">
        <f t="shared" si="2"/>
        <v>0</v>
      </c>
      <c r="H45" s="13">
        <f t="shared" si="2"/>
        <v>0</v>
      </c>
    </row>
    <row r="46" spans="1:9" ht="30" hidden="1" customHeight="1" x14ac:dyDescent="0.25">
      <c r="A46" s="20" t="s">
        <v>90</v>
      </c>
      <c r="B46" s="65">
        <v>940</v>
      </c>
      <c r="C46" s="86" t="s">
        <v>88</v>
      </c>
      <c r="D46" s="65">
        <v>7400072100</v>
      </c>
      <c r="E46" s="80"/>
      <c r="F46" s="15">
        <f>F47</f>
        <v>0</v>
      </c>
      <c r="G46" s="15">
        <f t="shared" si="2"/>
        <v>0</v>
      </c>
      <c r="H46" s="15">
        <f t="shared" si="2"/>
        <v>0</v>
      </c>
    </row>
    <row r="47" spans="1:9" ht="15" hidden="1" customHeight="1" x14ac:dyDescent="0.25">
      <c r="A47" s="26" t="s">
        <v>39</v>
      </c>
      <c r="B47" s="68">
        <v>940</v>
      </c>
      <c r="C47" s="23" t="s">
        <v>88</v>
      </c>
      <c r="D47" s="68">
        <v>7400072100</v>
      </c>
      <c r="E47" s="68">
        <v>800</v>
      </c>
      <c r="F47" s="16">
        <f>F48</f>
        <v>0</v>
      </c>
      <c r="G47" s="16">
        <f t="shared" si="2"/>
        <v>0</v>
      </c>
      <c r="H47" s="16">
        <f t="shared" si="2"/>
        <v>0</v>
      </c>
    </row>
    <row r="48" spans="1:9" ht="15.75" hidden="1" customHeight="1" thickBot="1" x14ac:dyDescent="0.3">
      <c r="A48" s="87" t="s">
        <v>91</v>
      </c>
      <c r="B48" s="80">
        <v>940</v>
      </c>
      <c r="C48" s="88" t="s">
        <v>88</v>
      </c>
      <c r="D48" s="80">
        <v>7400072100</v>
      </c>
      <c r="E48" s="80">
        <v>880</v>
      </c>
      <c r="F48" s="47"/>
      <c r="G48" s="47"/>
      <c r="H48" s="47"/>
    </row>
    <row r="49" spans="1:11" ht="33" customHeight="1" thickBot="1" x14ac:dyDescent="0.3">
      <c r="A49" s="58" t="s">
        <v>12</v>
      </c>
      <c r="B49" s="59">
        <v>940</v>
      </c>
      <c r="C49" s="89" t="s">
        <v>13</v>
      </c>
      <c r="D49" s="59"/>
      <c r="E49" s="59"/>
      <c r="F49" s="49">
        <f>F50</f>
        <v>5.4</v>
      </c>
      <c r="G49" s="49">
        <f t="shared" ref="G49:H52" si="3">G50</f>
        <v>5</v>
      </c>
      <c r="H49" s="49">
        <f t="shared" si="3"/>
        <v>5</v>
      </c>
    </row>
    <row r="50" spans="1:11" x14ac:dyDescent="0.25">
      <c r="A50" s="32" t="s">
        <v>97</v>
      </c>
      <c r="B50" s="78">
        <v>940</v>
      </c>
      <c r="C50" s="78" t="s">
        <v>37</v>
      </c>
      <c r="D50" s="46" t="s">
        <v>38</v>
      </c>
      <c r="E50" s="78"/>
      <c r="F50" s="16">
        <f>F51</f>
        <v>5.4</v>
      </c>
      <c r="G50" s="16">
        <f t="shared" si="3"/>
        <v>5</v>
      </c>
      <c r="H50" s="16">
        <f t="shared" si="3"/>
        <v>5</v>
      </c>
    </row>
    <row r="51" spans="1:11" x14ac:dyDescent="0.25">
      <c r="A51" s="21" t="s">
        <v>96</v>
      </c>
      <c r="B51" s="78">
        <v>940</v>
      </c>
      <c r="C51" s="68" t="s">
        <v>37</v>
      </c>
      <c r="D51" s="29" t="s">
        <v>74</v>
      </c>
      <c r="E51" s="68"/>
      <c r="F51" s="11">
        <f>F52</f>
        <v>5.4</v>
      </c>
      <c r="G51" s="11">
        <f t="shared" si="3"/>
        <v>5</v>
      </c>
      <c r="H51" s="11">
        <f t="shared" si="3"/>
        <v>5</v>
      </c>
    </row>
    <row r="52" spans="1:11" x14ac:dyDescent="0.25">
      <c r="A52" s="26" t="s">
        <v>39</v>
      </c>
      <c r="B52" s="78">
        <v>940</v>
      </c>
      <c r="C52" s="68" t="s">
        <v>37</v>
      </c>
      <c r="D52" s="29" t="s">
        <v>74</v>
      </c>
      <c r="E52" s="68" t="s">
        <v>40</v>
      </c>
      <c r="F52" s="11">
        <f>F53</f>
        <v>5.4</v>
      </c>
      <c r="G52" s="11">
        <f t="shared" si="3"/>
        <v>5</v>
      </c>
      <c r="H52" s="11">
        <f t="shared" si="3"/>
        <v>5</v>
      </c>
    </row>
    <row r="53" spans="1:11" ht="15.75" thickBot="1" x14ac:dyDescent="0.3">
      <c r="A53" s="42" t="s">
        <v>41</v>
      </c>
      <c r="B53" s="80">
        <v>940</v>
      </c>
      <c r="C53" s="70" t="s">
        <v>37</v>
      </c>
      <c r="D53" s="43" t="s">
        <v>74</v>
      </c>
      <c r="E53" s="70" t="s">
        <v>42</v>
      </c>
      <c r="F53" s="12">
        <v>5.4</v>
      </c>
      <c r="G53" s="12">
        <v>5</v>
      </c>
      <c r="H53" s="12">
        <v>5</v>
      </c>
    </row>
    <row r="54" spans="1:11" ht="27" customHeight="1" thickBot="1" x14ac:dyDescent="0.3">
      <c r="A54" s="83" t="s">
        <v>92</v>
      </c>
      <c r="B54" s="56">
        <v>940</v>
      </c>
      <c r="C54" s="62" t="s">
        <v>93</v>
      </c>
      <c r="D54" s="90"/>
      <c r="E54" s="56"/>
      <c r="F54" s="49">
        <f>F55+F69+F73+F65+F59</f>
        <v>447.6</v>
      </c>
      <c r="G54" s="49">
        <f>G55+G69+G73+G65+G59</f>
        <v>657.8</v>
      </c>
      <c r="H54" s="49">
        <f>H55+H69+H73+H65+H59</f>
        <v>823.5</v>
      </c>
    </row>
    <row r="55" spans="1:11" ht="45" x14ac:dyDescent="0.25">
      <c r="A55" s="30" t="s">
        <v>141</v>
      </c>
      <c r="B55" s="66">
        <v>940</v>
      </c>
      <c r="C55" s="31" t="s">
        <v>93</v>
      </c>
      <c r="D55" s="137" t="s">
        <v>143</v>
      </c>
      <c r="E55" s="66"/>
      <c r="F55" s="9">
        <f>F56</f>
        <v>40</v>
      </c>
      <c r="G55" s="9">
        <f t="shared" ref="G55:H57" si="4">G56</f>
        <v>0</v>
      </c>
      <c r="H55" s="9">
        <f t="shared" si="4"/>
        <v>0</v>
      </c>
    </row>
    <row r="56" spans="1:11" ht="30" x14ac:dyDescent="0.25">
      <c r="A56" s="21" t="s">
        <v>142</v>
      </c>
      <c r="B56" s="68">
        <v>940</v>
      </c>
      <c r="C56" s="24" t="s">
        <v>93</v>
      </c>
      <c r="D56" s="110" t="s">
        <v>144</v>
      </c>
      <c r="E56" s="68"/>
      <c r="F56" s="10">
        <f>F57</f>
        <v>40</v>
      </c>
      <c r="G56" s="10">
        <f t="shared" si="4"/>
        <v>0</v>
      </c>
      <c r="H56" s="10">
        <f t="shared" si="4"/>
        <v>0</v>
      </c>
    </row>
    <row r="57" spans="1:11" x14ac:dyDescent="0.25">
      <c r="A57" s="26" t="s">
        <v>51</v>
      </c>
      <c r="B57" s="68">
        <v>940</v>
      </c>
      <c r="C57" s="41" t="s">
        <v>93</v>
      </c>
      <c r="D57" s="110" t="s">
        <v>144</v>
      </c>
      <c r="E57" s="68" t="s">
        <v>33</v>
      </c>
      <c r="F57" s="10">
        <f>F58</f>
        <v>40</v>
      </c>
      <c r="G57" s="10">
        <f t="shared" si="4"/>
        <v>0</v>
      </c>
      <c r="H57" s="10">
        <f t="shared" si="4"/>
        <v>0</v>
      </c>
    </row>
    <row r="58" spans="1:11" ht="15.75" thickBot="1" x14ac:dyDescent="0.3">
      <c r="A58" s="87" t="s">
        <v>47</v>
      </c>
      <c r="B58" s="80">
        <v>940</v>
      </c>
      <c r="C58" s="44" t="s">
        <v>93</v>
      </c>
      <c r="D58" s="211" t="s">
        <v>144</v>
      </c>
      <c r="E58" s="80" t="s">
        <v>35</v>
      </c>
      <c r="F58" s="212">
        <v>40</v>
      </c>
      <c r="G58" s="212"/>
      <c r="H58" s="212"/>
    </row>
    <row r="59" spans="1:11" ht="45" x14ac:dyDescent="0.25">
      <c r="A59" s="30" t="s">
        <v>192</v>
      </c>
      <c r="B59" s="66">
        <v>940</v>
      </c>
      <c r="C59" s="213" t="s">
        <v>93</v>
      </c>
      <c r="D59" s="137" t="s">
        <v>193</v>
      </c>
      <c r="E59" s="66"/>
      <c r="F59" s="15">
        <f>F60</f>
        <v>336.2</v>
      </c>
      <c r="G59" s="145">
        <f>G60</f>
        <v>157.9</v>
      </c>
      <c r="H59" s="15">
        <f>H60</f>
        <v>0</v>
      </c>
      <c r="I59" s="144"/>
      <c r="J59" s="144"/>
      <c r="K59" s="144"/>
    </row>
    <row r="60" spans="1:11" ht="30" x14ac:dyDescent="0.25">
      <c r="A60" s="21" t="s">
        <v>194</v>
      </c>
      <c r="B60" s="68">
        <v>940</v>
      </c>
      <c r="C60" s="140" t="s">
        <v>93</v>
      </c>
      <c r="D60" s="110" t="s">
        <v>195</v>
      </c>
      <c r="E60" s="68"/>
      <c r="F60" s="11">
        <f>F61+F63</f>
        <v>336.2</v>
      </c>
      <c r="G60" s="147">
        <f>G61+G63</f>
        <v>157.9</v>
      </c>
      <c r="H60" s="11">
        <f>H61+H63</f>
        <v>0</v>
      </c>
    </row>
    <row r="61" spans="1:11" x14ac:dyDescent="0.25">
      <c r="A61" s="26" t="s">
        <v>51</v>
      </c>
      <c r="B61" s="68">
        <v>940</v>
      </c>
      <c r="C61" s="140" t="s">
        <v>93</v>
      </c>
      <c r="D61" s="110" t="s">
        <v>195</v>
      </c>
      <c r="E61" s="68">
        <v>200</v>
      </c>
      <c r="F61" s="11">
        <f>F62</f>
        <v>336.2</v>
      </c>
      <c r="G61" s="147">
        <f>G62</f>
        <v>157.9</v>
      </c>
      <c r="H61" s="11">
        <f>H62</f>
        <v>0</v>
      </c>
    </row>
    <row r="62" spans="1:11" ht="15.75" thickBot="1" x14ac:dyDescent="0.3">
      <c r="A62" s="26" t="s">
        <v>47</v>
      </c>
      <c r="B62" s="68">
        <v>940</v>
      </c>
      <c r="C62" s="140" t="s">
        <v>93</v>
      </c>
      <c r="D62" s="110" t="s">
        <v>195</v>
      </c>
      <c r="E62" s="68">
        <v>240</v>
      </c>
      <c r="F62" s="11">
        <v>336.2</v>
      </c>
      <c r="G62" s="147">
        <v>157.9</v>
      </c>
      <c r="H62" s="11">
        <v>0</v>
      </c>
    </row>
    <row r="63" spans="1:11" ht="15.75" hidden="1" thickBot="1" x14ac:dyDescent="0.3">
      <c r="A63" s="150" t="s">
        <v>39</v>
      </c>
      <c r="B63" s="70"/>
      <c r="C63" s="140" t="s">
        <v>93</v>
      </c>
      <c r="D63" s="110" t="s">
        <v>195</v>
      </c>
      <c r="E63" s="70">
        <v>800</v>
      </c>
      <c r="F63" s="12">
        <f>F64</f>
        <v>0</v>
      </c>
      <c r="G63" s="146">
        <f>G64</f>
        <v>0</v>
      </c>
      <c r="H63" s="12">
        <f>H64</f>
        <v>0</v>
      </c>
    </row>
    <row r="64" spans="1:11" ht="15.75" hidden="1" thickBot="1" x14ac:dyDescent="0.3">
      <c r="A64" s="37" t="s">
        <v>85</v>
      </c>
      <c r="B64" s="71">
        <v>940</v>
      </c>
      <c r="C64" s="214" t="s">
        <v>93</v>
      </c>
      <c r="D64" s="110" t="s">
        <v>195</v>
      </c>
      <c r="E64" s="71">
        <v>850</v>
      </c>
      <c r="F64" s="40"/>
      <c r="G64" s="148"/>
      <c r="H64" s="40"/>
    </row>
    <row r="65" spans="1:8" ht="30.75" hidden="1" thickBot="1" x14ac:dyDescent="0.3">
      <c r="A65" s="20" t="s">
        <v>160</v>
      </c>
      <c r="B65" s="80">
        <v>940</v>
      </c>
      <c r="C65" s="41" t="s">
        <v>93</v>
      </c>
      <c r="D65" s="81">
        <v>7600000000</v>
      </c>
      <c r="E65" s="80"/>
      <c r="F65" s="215">
        <f>F66</f>
        <v>0</v>
      </c>
      <c r="G65" s="47">
        <f>G67</f>
        <v>0</v>
      </c>
      <c r="H65" s="47">
        <f>H67</f>
        <v>0</v>
      </c>
    </row>
    <row r="66" spans="1:8" ht="30.75" hidden="1" thickBot="1" x14ac:dyDescent="0.3">
      <c r="A66" s="21" t="s">
        <v>161</v>
      </c>
      <c r="B66" s="68">
        <v>940</v>
      </c>
      <c r="C66" s="44" t="s">
        <v>93</v>
      </c>
      <c r="D66" s="43">
        <v>7600073100</v>
      </c>
      <c r="E66" s="70"/>
      <c r="F66" s="146">
        <f>F67</f>
        <v>0</v>
      </c>
      <c r="G66" s="12">
        <f>G67</f>
        <v>0</v>
      </c>
      <c r="H66" s="12">
        <f>H67</f>
        <v>0</v>
      </c>
    </row>
    <row r="67" spans="1:8" ht="15.75" hidden="1" thickBot="1" x14ac:dyDescent="0.3">
      <c r="A67" s="42" t="s">
        <v>39</v>
      </c>
      <c r="B67" s="68">
        <v>940</v>
      </c>
      <c r="C67" s="24" t="s">
        <v>93</v>
      </c>
      <c r="D67" s="70">
        <v>7600073100</v>
      </c>
      <c r="E67" s="70">
        <v>800</v>
      </c>
      <c r="F67" s="146">
        <f>F68</f>
        <v>0</v>
      </c>
      <c r="G67" s="12">
        <f>G68</f>
        <v>0</v>
      </c>
      <c r="H67" s="12">
        <f>H68</f>
        <v>0</v>
      </c>
    </row>
    <row r="68" spans="1:8" ht="15.75" hidden="1" thickBot="1" x14ac:dyDescent="0.3">
      <c r="A68" s="154" t="s">
        <v>85</v>
      </c>
      <c r="B68" s="76">
        <v>940</v>
      </c>
      <c r="C68" s="41" t="s">
        <v>93</v>
      </c>
      <c r="D68" s="71">
        <v>7600073100</v>
      </c>
      <c r="E68" s="70">
        <v>850</v>
      </c>
      <c r="F68" s="146"/>
      <c r="G68" s="40"/>
      <c r="H68" s="40"/>
    </row>
    <row r="69" spans="1:8" ht="30" x14ac:dyDescent="0.25">
      <c r="A69" s="149" t="s">
        <v>154</v>
      </c>
      <c r="B69" s="66">
        <v>940</v>
      </c>
      <c r="C69" s="31" t="s">
        <v>93</v>
      </c>
      <c r="D69" s="67">
        <v>7700000000</v>
      </c>
      <c r="E69" s="66"/>
      <c r="F69" s="145"/>
      <c r="G69" s="15">
        <f t="shared" ref="G69:H71" si="5">G70</f>
        <v>428.5</v>
      </c>
      <c r="H69" s="9">
        <f t="shared" si="5"/>
        <v>752.1</v>
      </c>
    </row>
    <row r="70" spans="1:8" x14ac:dyDescent="0.25">
      <c r="A70" s="150" t="s">
        <v>155</v>
      </c>
      <c r="B70" s="68">
        <v>940</v>
      </c>
      <c r="C70" s="41" t="s">
        <v>93</v>
      </c>
      <c r="D70" s="29" t="s">
        <v>156</v>
      </c>
      <c r="E70" s="68"/>
      <c r="F70" s="147"/>
      <c r="G70" s="11">
        <f t="shared" si="5"/>
        <v>428.5</v>
      </c>
      <c r="H70" s="10">
        <f t="shared" si="5"/>
        <v>752.1</v>
      </c>
    </row>
    <row r="71" spans="1:8" x14ac:dyDescent="0.25">
      <c r="A71" s="150" t="s">
        <v>39</v>
      </c>
      <c r="B71" s="80">
        <v>940</v>
      </c>
      <c r="C71" s="24" t="s">
        <v>93</v>
      </c>
      <c r="D71" s="29" t="s">
        <v>156</v>
      </c>
      <c r="E71" s="70">
        <v>800</v>
      </c>
      <c r="F71" s="147"/>
      <c r="G71" s="11">
        <f t="shared" si="5"/>
        <v>428.5</v>
      </c>
      <c r="H71" s="10">
        <f t="shared" si="5"/>
        <v>752.1</v>
      </c>
    </row>
    <row r="72" spans="1:8" ht="15.75" thickBot="1" x14ac:dyDescent="0.3">
      <c r="A72" s="42" t="s">
        <v>41</v>
      </c>
      <c r="B72" s="71">
        <v>940</v>
      </c>
      <c r="C72" s="151" t="s">
        <v>93</v>
      </c>
      <c r="D72" s="43" t="s">
        <v>156</v>
      </c>
      <c r="E72" s="71">
        <v>870</v>
      </c>
      <c r="F72" s="148"/>
      <c r="G72" s="161">
        <v>428.5</v>
      </c>
      <c r="H72" s="161">
        <v>752.1</v>
      </c>
    </row>
    <row r="73" spans="1:8" ht="61.5" customHeight="1" x14ac:dyDescent="0.25">
      <c r="A73" s="149" t="s">
        <v>157</v>
      </c>
      <c r="B73" s="68">
        <v>940</v>
      </c>
      <c r="C73" s="31" t="s">
        <v>93</v>
      </c>
      <c r="D73" s="66">
        <v>7800000000</v>
      </c>
      <c r="E73" s="66"/>
      <c r="F73" s="15">
        <f t="shared" ref="F73:H74" si="6">F74</f>
        <v>71.400000000000006</v>
      </c>
      <c r="G73" s="15">
        <f t="shared" si="6"/>
        <v>71.400000000000006</v>
      </c>
      <c r="H73" s="9">
        <f t="shared" si="6"/>
        <v>71.400000000000006</v>
      </c>
    </row>
    <row r="74" spans="1:8" ht="15.75" customHeight="1" x14ac:dyDescent="0.25">
      <c r="A74" s="26" t="s">
        <v>32</v>
      </c>
      <c r="B74" s="68">
        <v>940</v>
      </c>
      <c r="C74" s="41" t="s">
        <v>93</v>
      </c>
      <c r="D74" s="81">
        <v>7800074941</v>
      </c>
      <c r="E74" s="68">
        <v>200</v>
      </c>
      <c r="F74" s="11">
        <f t="shared" si="6"/>
        <v>71.400000000000006</v>
      </c>
      <c r="G74" s="11">
        <f t="shared" si="6"/>
        <v>71.400000000000006</v>
      </c>
      <c r="H74" s="11">
        <f t="shared" si="6"/>
        <v>71.400000000000006</v>
      </c>
    </row>
    <row r="75" spans="1:8" ht="15.75" customHeight="1" thickBot="1" x14ac:dyDescent="0.3">
      <c r="A75" s="42" t="s">
        <v>34</v>
      </c>
      <c r="B75" s="80">
        <v>940</v>
      </c>
      <c r="C75" s="24" t="s">
        <v>93</v>
      </c>
      <c r="D75" s="71">
        <v>7800074941</v>
      </c>
      <c r="E75" s="68">
        <v>240</v>
      </c>
      <c r="F75" s="162">
        <v>71.400000000000006</v>
      </c>
      <c r="G75" s="162">
        <v>71.400000000000006</v>
      </c>
      <c r="H75" s="162">
        <v>71.400000000000006</v>
      </c>
    </row>
    <row r="76" spans="1:8" s="7" customFormat="1" ht="37.5" customHeight="1" thickBot="1" x14ac:dyDescent="0.25">
      <c r="A76" s="83" t="s">
        <v>77</v>
      </c>
      <c r="B76" s="56">
        <v>940</v>
      </c>
      <c r="C76" s="153" t="s">
        <v>68</v>
      </c>
      <c r="D76" s="56"/>
      <c r="E76" s="90"/>
      <c r="F76" s="49">
        <f>F82+F77</f>
        <v>70</v>
      </c>
      <c r="G76" s="49">
        <f>G82+G77</f>
        <v>0</v>
      </c>
      <c r="H76" s="49">
        <f>H82+H77</f>
        <v>0</v>
      </c>
    </row>
    <row r="77" spans="1:8" s="7" customFormat="1" ht="37.5" customHeight="1" thickBot="1" x14ac:dyDescent="0.25">
      <c r="A77" s="61" t="s">
        <v>200</v>
      </c>
      <c r="B77" s="56">
        <v>940</v>
      </c>
      <c r="C77" s="138" t="s">
        <v>201</v>
      </c>
      <c r="D77" s="56"/>
      <c r="E77" s="90"/>
      <c r="F77" s="49">
        <f>F78</f>
        <v>30</v>
      </c>
      <c r="G77" s="49">
        <f t="shared" ref="G77:H80" si="7">G78</f>
        <v>0</v>
      </c>
      <c r="H77" s="49">
        <f t="shared" si="7"/>
        <v>0</v>
      </c>
    </row>
    <row r="78" spans="1:8" ht="60" x14ac:dyDescent="0.25">
      <c r="A78" s="32" t="s">
        <v>145</v>
      </c>
      <c r="B78" s="79">
        <v>940</v>
      </c>
      <c r="C78" s="31" t="s">
        <v>201</v>
      </c>
      <c r="D78" s="139" t="s">
        <v>146</v>
      </c>
      <c r="E78" s="46"/>
      <c r="F78" s="16">
        <f>F79</f>
        <v>30</v>
      </c>
      <c r="G78" s="16">
        <f t="shared" si="7"/>
        <v>0</v>
      </c>
      <c r="H78" s="16">
        <f t="shared" si="7"/>
        <v>0</v>
      </c>
    </row>
    <row r="79" spans="1:8" ht="45" x14ac:dyDescent="0.25">
      <c r="A79" s="21" t="s">
        <v>150</v>
      </c>
      <c r="B79" s="27">
        <v>940</v>
      </c>
      <c r="C79" s="24" t="s">
        <v>201</v>
      </c>
      <c r="D79" s="140" t="s">
        <v>147</v>
      </c>
      <c r="E79" s="29"/>
      <c r="F79" s="11">
        <f>F80</f>
        <v>30</v>
      </c>
      <c r="G79" s="11">
        <f t="shared" si="7"/>
        <v>0</v>
      </c>
      <c r="H79" s="11">
        <f t="shared" si="7"/>
        <v>0</v>
      </c>
    </row>
    <row r="80" spans="1:8" x14ac:dyDescent="0.25">
      <c r="A80" s="26" t="s">
        <v>51</v>
      </c>
      <c r="B80" s="27">
        <v>940</v>
      </c>
      <c r="C80" s="24" t="s">
        <v>201</v>
      </c>
      <c r="D80" s="140" t="s">
        <v>147</v>
      </c>
      <c r="E80" s="29">
        <v>200</v>
      </c>
      <c r="F80" s="11">
        <f>F81</f>
        <v>30</v>
      </c>
      <c r="G80" s="11">
        <f t="shared" si="7"/>
        <v>0</v>
      </c>
      <c r="H80" s="11">
        <f t="shared" si="7"/>
        <v>0</v>
      </c>
    </row>
    <row r="81" spans="1:10" ht="15.75" thickBot="1" x14ac:dyDescent="0.3">
      <c r="A81" s="42" t="s">
        <v>47</v>
      </c>
      <c r="B81" s="27">
        <v>940</v>
      </c>
      <c r="C81" s="45" t="s">
        <v>201</v>
      </c>
      <c r="D81" s="140" t="s">
        <v>147</v>
      </c>
      <c r="E81" s="43">
        <v>240</v>
      </c>
      <c r="F81" s="161">
        <v>30</v>
      </c>
      <c r="G81" s="40"/>
      <c r="H81" s="40"/>
    </row>
    <row r="82" spans="1:10" s="7" customFormat="1" ht="29.25" thickBot="1" x14ac:dyDescent="0.25">
      <c r="A82" s="61" t="s">
        <v>70</v>
      </c>
      <c r="B82" s="56">
        <v>940</v>
      </c>
      <c r="C82" s="62" t="s">
        <v>69</v>
      </c>
      <c r="D82" s="56"/>
      <c r="E82" s="90"/>
      <c r="F82" s="49">
        <f>F83</f>
        <v>40</v>
      </c>
      <c r="G82" s="49">
        <f t="shared" ref="G82:H85" si="8">G83</f>
        <v>0</v>
      </c>
      <c r="H82" s="49">
        <f t="shared" si="8"/>
        <v>0</v>
      </c>
    </row>
    <row r="83" spans="1:10" ht="75" x14ac:dyDescent="0.25">
      <c r="A83" s="32" t="s">
        <v>71</v>
      </c>
      <c r="B83" s="80">
        <v>940</v>
      </c>
      <c r="C83" s="92" t="s">
        <v>69</v>
      </c>
      <c r="D83" s="78">
        <v>1200000000</v>
      </c>
      <c r="E83" s="46"/>
      <c r="F83" s="16">
        <f>N73+F84</f>
        <v>40</v>
      </c>
      <c r="G83" s="16">
        <f t="shared" si="8"/>
        <v>0</v>
      </c>
      <c r="H83" s="16">
        <f t="shared" si="8"/>
        <v>0</v>
      </c>
    </row>
    <row r="84" spans="1:10" ht="45" x14ac:dyDescent="0.25">
      <c r="A84" s="21" t="s">
        <v>103</v>
      </c>
      <c r="B84" s="70">
        <v>940</v>
      </c>
      <c r="C84" s="93" t="s">
        <v>69</v>
      </c>
      <c r="D84" s="68" t="s">
        <v>76</v>
      </c>
      <c r="E84" s="29"/>
      <c r="F84" s="11">
        <f>F85</f>
        <v>40</v>
      </c>
      <c r="G84" s="11">
        <f t="shared" si="8"/>
        <v>0</v>
      </c>
      <c r="H84" s="11">
        <f t="shared" si="8"/>
        <v>0</v>
      </c>
    </row>
    <row r="85" spans="1:10" x14ac:dyDescent="0.25">
      <c r="A85" s="26" t="s">
        <v>51</v>
      </c>
      <c r="B85" s="70">
        <v>940</v>
      </c>
      <c r="C85" s="93" t="s">
        <v>69</v>
      </c>
      <c r="D85" s="68" t="s">
        <v>76</v>
      </c>
      <c r="E85" s="29">
        <v>200</v>
      </c>
      <c r="F85" s="11">
        <f>F86</f>
        <v>40</v>
      </c>
      <c r="G85" s="11">
        <f t="shared" si="8"/>
        <v>0</v>
      </c>
      <c r="H85" s="11">
        <f t="shared" si="8"/>
        <v>0</v>
      </c>
    </row>
    <row r="86" spans="1:10" ht="15.75" thickBot="1" x14ac:dyDescent="0.3">
      <c r="A86" s="42" t="s">
        <v>47</v>
      </c>
      <c r="B86" s="70">
        <v>940</v>
      </c>
      <c r="C86" s="94" t="s">
        <v>69</v>
      </c>
      <c r="D86" s="70" t="s">
        <v>76</v>
      </c>
      <c r="E86" s="43">
        <v>240</v>
      </c>
      <c r="F86" s="161">
        <v>40</v>
      </c>
      <c r="G86" s="40"/>
      <c r="H86" s="40"/>
    </row>
    <row r="87" spans="1:10" ht="29.25" customHeight="1" thickBot="1" x14ac:dyDescent="0.3">
      <c r="A87" s="83" t="s">
        <v>109</v>
      </c>
      <c r="B87" s="64">
        <v>940</v>
      </c>
      <c r="C87" s="95" t="s">
        <v>111</v>
      </c>
      <c r="D87" s="56"/>
      <c r="E87" s="90"/>
      <c r="F87" s="99">
        <f t="shared" ref="F87:H88" si="9">F88</f>
        <v>22302.7</v>
      </c>
      <c r="G87" s="99">
        <f t="shared" si="9"/>
        <v>22202.6</v>
      </c>
      <c r="H87" s="99">
        <f t="shared" si="9"/>
        <v>22092</v>
      </c>
    </row>
    <row r="88" spans="1:10" ht="29.25" customHeight="1" thickBot="1" x14ac:dyDescent="0.3">
      <c r="A88" s="96" t="s">
        <v>110</v>
      </c>
      <c r="B88" s="97">
        <v>940</v>
      </c>
      <c r="C88" s="62" t="s">
        <v>112</v>
      </c>
      <c r="D88" s="98"/>
      <c r="E88" s="90"/>
      <c r="F88" s="99">
        <f t="shared" si="9"/>
        <v>22302.7</v>
      </c>
      <c r="G88" s="99">
        <f t="shared" si="9"/>
        <v>22202.6</v>
      </c>
      <c r="H88" s="99">
        <f t="shared" si="9"/>
        <v>22092</v>
      </c>
      <c r="I88" s="144"/>
      <c r="J88" s="144"/>
    </row>
    <row r="89" spans="1:10" ht="45" x14ac:dyDescent="0.25">
      <c r="A89" s="30" t="s">
        <v>158</v>
      </c>
      <c r="B89" s="100">
        <v>940</v>
      </c>
      <c r="C89" s="101" t="s">
        <v>112</v>
      </c>
      <c r="D89" s="101" t="s">
        <v>114</v>
      </c>
      <c r="E89" s="102"/>
      <c r="F89" s="103">
        <f>F90+F95</f>
        <v>22302.7</v>
      </c>
      <c r="G89" s="103">
        <f>G90+G95</f>
        <v>22202.6</v>
      </c>
      <c r="H89" s="103">
        <f>H90+H95</f>
        <v>22092</v>
      </c>
      <c r="I89" s="144"/>
    </row>
    <row r="90" spans="1:10" ht="60" hidden="1" x14ac:dyDescent="0.25">
      <c r="A90" s="21" t="s">
        <v>113</v>
      </c>
      <c r="B90" s="22">
        <v>940</v>
      </c>
      <c r="C90" s="24" t="s">
        <v>31</v>
      </c>
      <c r="D90" s="35" t="s">
        <v>135</v>
      </c>
      <c r="E90" s="46"/>
      <c r="F90" s="16">
        <f>F91+F93</f>
        <v>0</v>
      </c>
      <c r="G90" s="16">
        <f>G91+G93</f>
        <v>0</v>
      </c>
      <c r="H90" s="16">
        <f>H91+H93</f>
        <v>0</v>
      </c>
    </row>
    <row r="91" spans="1:10" ht="60" hidden="1" x14ac:dyDescent="0.25">
      <c r="A91" s="21" t="s">
        <v>28</v>
      </c>
      <c r="B91" s="22">
        <v>940</v>
      </c>
      <c r="C91" s="24" t="s">
        <v>31</v>
      </c>
      <c r="D91" s="35" t="s">
        <v>136</v>
      </c>
      <c r="E91" s="29">
        <v>100</v>
      </c>
      <c r="F91" s="11">
        <f>F92</f>
        <v>0</v>
      </c>
      <c r="G91" s="11">
        <f>G92</f>
        <v>0</v>
      </c>
      <c r="H91" s="11">
        <f>H92</f>
        <v>0</v>
      </c>
    </row>
    <row r="92" spans="1:10" hidden="1" x14ac:dyDescent="0.25">
      <c r="A92" s="26" t="s">
        <v>80</v>
      </c>
      <c r="B92" s="22">
        <v>940</v>
      </c>
      <c r="C92" s="24" t="s">
        <v>31</v>
      </c>
      <c r="D92" s="35" t="s">
        <v>137</v>
      </c>
      <c r="E92" s="29">
        <v>120</v>
      </c>
      <c r="F92" s="11"/>
      <c r="G92" s="11"/>
      <c r="H92" s="11"/>
    </row>
    <row r="93" spans="1:10" hidden="1" x14ac:dyDescent="0.25">
      <c r="A93" s="26" t="s">
        <v>32</v>
      </c>
      <c r="B93" s="22">
        <v>940</v>
      </c>
      <c r="C93" s="24" t="s">
        <v>31</v>
      </c>
      <c r="D93" s="35" t="s">
        <v>138</v>
      </c>
      <c r="E93" s="29">
        <v>200</v>
      </c>
      <c r="F93" s="11"/>
      <c r="G93" s="11"/>
      <c r="H93" s="11"/>
      <c r="I93" s="73"/>
    </row>
    <row r="94" spans="1:10" hidden="1" x14ac:dyDescent="0.25">
      <c r="A94" s="26" t="s">
        <v>34</v>
      </c>
      <c r="B94" s="22">
        <v>940</v>
      </c>
      <c r="C94" s="23" t="s">
        <v>31</v>
      </c>
      <c r="D94" s="41" t="s">
        <v>139</v>
      </c>
      <c r="E94" s="29">
        <v>240</v>
      </c>
      <c r="F94" s="11"/>
      <c r="G94" s="11"/>
      <c r="H94" s="11"/>
    </row>
    <row r="95" spans="1:10" ht="48" customHeight="1" x14ac:dyDescent="0.25">
      <c r="A95" s="120" t="s">
        <v>116</v>
      </c>
      <c r="B95" s="121">
        <v>940</v>
      </c>
      <c r="C95" s="122" t="s">
        <v>112</v>
      </c>
      <c r="D95" s="104" t="s">
        <v>114</v>
      </c>
      <c r="E95" s="123"/>
      <c r="F95" s="124">
        <f>F96+F100+F104+F108+F112+F116+F120+F124+F128</f>
        <v>22302.7</v>
      </c>
      <c r="G95" s="124">
        <f>G96+G100+G104+G108+G112+G116+G120+G124+G128</f>
        <v>22202.6</v>
      </c>
      <c r="H95" s="124">
        <f>H96+H100+H104+H108+H112+H116+H120+H124+H128</f>
        <v>22092</v>
      </c>
    </row>
    <row r="96" spans="1:10" x14ac:dyDescent="0.25">
      <c r="A96" s="129" t="s">
        <v>115</v>
      </c>
      <c r="B96" s="130">
        <v>940</v>
      </c>
      <c r="C96" s="105" t="s">
        <v>112</v>
      </c>
      <c r="D96" s="127" t="s">
        <v>162</v>
      </c>
      <c r="E96" s="25"/>
      <c r="F96" s="128">
        <f>F97</f>
        <v>6344</v>
      </c>
      <c r="G96" s="128">
        <f t="shared" ref="G96:H98" si="10">G97</f>
        <v>6570</v>
      </c>
      <c r="H96" s="128">
        <f t="shared" si="10"/>
        <v>6600</v>
      </c>
    </row>
    <row r="97" spans="1:8" x14ac:dyDescent="0.25">
      <c r="A97" s="26" t="s">
        <v>125</v>
      </c>
      <c r="B97" s="27">
        <v>940</v>
      </c>
      <c r="C97" s="28" t="s">
        <v>112</v>
      </c>
      <c r="D97" s="24" t="s">
        <v>174</v>
      </c>
      <c r="E97" s="25"/>
      <c r="F97" s="48">
        <f>F98</f>
        <v>6344</v>
      </c>
      <c r="G97" s="48">
        <f t="shared" si="10"/>
        <v>6570</v>
      </c>
      <c r="H97" s="48">
        <f t="shared" si="10"/>
        <v>6600</v>
      </c>
    </row>
    <row r="98" spans="1:8" x14ac:dyDescent="0.25">
      <c r="A98" s="26" t="s">
        <v>32</v>
      </c>
      <c r="B98" s="22">
        <v>940</v>
      </c>
      <c r="C98" s="23" t="s">
        <v>112</v>
      </c>
      <c r="D98" s="24" t="s">
        <v>174</v>
      </c>
      <c r="E98" s="29">
        <v>200</v>
      </c>
      <c r="F98" s="11">
        <f>F99</f>
        <v>6344</v>
      </c>
      <c r="G98" s="11">
        <f t="shared" si="10"/>
        <v>6570</v>
      </c>
      <c r="H98" s="11">
        <f t="shared" si="10"/>
        <v>6600</v>
      </c>
    </row>
    <row r="99" spans="1:8" x14ac:dyDescent="0.25">
      <c r="A99" s="26" t="s">
        <v>34</v>
      </c>
      <c r="B99" s="22">
        <v>940</v>
      </c>
      <c r="C99" s="23" t="s">
        <v>112</v>
      </c>
      <c r="D99" s="24" t="s">
        <v>174</v>
      </c>
      <c r="E99" s="29">
        <v>240</v>
      </c>
      <c r="F99" s="162">
        <v>6344</v>
      </c>
      <c r="G99" s="162">
        <v>6570</v>
      </c>
      <c r="H99" s="162">
        <v>6600</v>
      </c>
    </row>
    <row r="100" spans="1:8" ht="42.75" hidden="1" x14ac:dyDescent="0.25">
      <c r="A100" s="119" t="s">
        <v>117</v>
      </c>
      <c r="B100" s="125">
        <v>940</v>
      </c>
      <c r="C100" s="126" t="s">
        <v>112</v>
      </c>
      <c r="D100" s="127" t="s">
        <v>163</v>
      </c>
      <c r="E100" s="36"/>
      <c r="F100" s="128">
        <f>F101</f>
        <v>0</v>
      </c>
      <c r="G100" s="128">
        <f>G101</f>
        <v>0</v>
      </c>
      <c r="H100" s="128">
        <f t="shared" ref="G100:H102" si="11">H101</f>
        <v>0</v>
      </c>
    </row>
    <row r="101" spans="1:8" ht="45" hidden="1" x14ac:dyDescent="0.25">
      <c r="A101" s="32" t="s">
        <v>126</v>
      </c>
      <c r="B101" s="33">
        <v>940</v>
      </c>
      <c r="C101" s="34" t="s">
        <v>112</v>
      </c>
      <c r="D101" s="35" t="s">
        <v>175</v>
      </c>
      <c r="E101" s="36"/>
      <c r="F101" s="48">
        <f>F102</f>
        <v>0</v>
      </c>
      <c r="G101" s="48">
        <f t="shared" si="11"/>
        <v>0</v>
      </c>
      <c r="H101" s="48">
        <f t="shared" si="11"/>
        <v>0</v>
      </c>
    </row>
    <row r="102" spans="1:8" hidden="1" x14ac:dyDescent="0.25">
      <c r="A102" s="26" t="s">
        <v>32</v>
      </c>
      <c r="B102" s="22">
        <v>940</v>
      </c>
      <c r="C102" s="23" t="s">
        <v>112</v>
      </c>
      <c r="D102" s="35" t="s">
        <v>175</v>
      </c>
      <c r="E102" s="29">
        <v>200</v>
      </c>
      <c r="F102" s="11">
        <f>F103</f>
        <v>0</v>
      </c>
      <c r="G102" s="11">
        <f t="shared" si="11"/>
        <v>0</v>
      </c>
      <c r="H102" s="11">
        <f t="shared" si="11"/>
        <v>0</v>
      </c>
    </row>
    <row r="103" spans="1:8" hidden="1" x14ac:dyDescent="0.25">
      <c r="A103" s="26" t="s">
        <v>34</v>
      </c>
      <c r="B103" s="22">
        <v>940</v>
      </c>
      <c r="C103" s="23" t="s">
        <v>112</v>
      </c>
      <c r="D103" s="35" t="s">
        <v>175</v>
      </c>
      <c r="E103" s="29">
        <v>240</v>
      </c>
      <c r="F103" s="162"/>
      <c r="G103" s="162"/>
      <c r="H103" s="162"/>
    </row>
    <row r="104" spans="1:8" ht="28.5" x14ac:dyDescent="0.25">
      <c r="A104" s="119" t="s">
        <v>118</v>
      </c>
      <c r="B104" s="125">
        <v>940</v>
      </c>
      <c r="C104" s="126" t="s">
        <v>112</v>
      </c>
      <c r="D104" s="104" t="s">
        <v>164</v>
      </c>
      <c r="E104" s="36"/>
      <c r="F104" s="128">
        <f>F105</f>
        <v>3640</v>
      </c>
      <c r="G104" s="128">
        <f t="shared" ref="G104:H106" si="12">G105</f>
        <v>3702.5</v>
      </c>
      <c r="H104" s="128">
        <f t="shared" si="12"/>
        <v>3700</v>
      </c>
    </row>
    <row r="105" spans="1:8" s="7" customFormat="1" ht="30" x14ac:dyDescent="0.25">
      <c r="A105" s="32" t="s">
        <v>127</v>
      </c>
      <c r="B105" s="22"/>
      <c r="C105" s="23" t="s">
        <v>112</v>
      </c>
      <c r="D105" s="24" t="s">
        <v>176</v>
      </c>
      <c r="E105" s="25"/>
      <c r="F105" s="48">
        <f>F106</f>
        <v>3640</v>
      </c>
      <c r="G105" s="48">
        <f t="shared" si="12"/>
        <v>3702.5</v>
      </c>
      <c r="H105" s="48">
        <f t="shared" si="12"/>
        <v>3700</v>
      </c>
    </row>
    <row r="106" spans="1:8" ht="21" customHeight="1" x14ac:dyDescent="0.25">
      <c r="A106" s="26" t="s">
        <v>32</v>
      </c>
      <c r="B106" s="22">
        <v>940</v>
      </c>
      <c r="C106" s="23" t="s">
        <v>112</v>
      </c>
      <c r="D106" s="24" t="s">
        <v>176</v>
      </c>
      <c r="E106" s="29">
        <v>200</v>
      </c>
      <c r="F106" s="11">
        <f>F107</f>
        <v>3640</v>
      </c>
      <c r="G106" s="11">
        <f t="shared" si="12"/>
        <v>3702.5</v>
      </c>
      <c r="H106" s="11">
        <f t="shared" si="12"/>
        <v>3700</v>
      </c>
    </row>
    <row r="107" spans="1:8" ht="20.25" customHeight="1" x14ac:dyDescent="0.25">
      <c r="A107" s="26" t="s">
        <v>34</v>
      </c>
      <c r="B107" s="22">
        <v>940</v>
      </c>
      <c r="C107" s="23" t="s">
        <v>112</v>
      </c>
      <c r="D107" s="24" t="s">
        <v>176</v>
      </c>
      <c r="E107" s="29">
        <v>240</v>
      </c>
      <c r="F107" s="162">
        <v>3640</v>
      </c>
      <c r="G107" s="162">
        <v>3702.5</v>
      </c>
      <c r="H107" s="162">
        <v>3700</v>
      </c>
    </row>
    <row r="108" spans="1:8" ht="28.5" x14ac:dyDescent="0.25">
      <c r="A108" s="119" t="s">
        <v>119</v>
      </c>
      <c r="B108" s="125">
        <v>940</v>
      </c>
      <c r="C108" s="126" t="s">
        <v>112</v>
      </c>
      <c r="D108" s="104" t="s">
        <v>165</v>
      </c>
      <c r="E108" s="36"/>
      <c r="F108" s="128">
        <f>F109</f>
        <v>1120</v>
      </c>
      <c r="G108" s="128">
        <f t="shared" ref="G108:H110" si="13">G109</f>
        <v>960</v>
      </c>
      <c r="H108" s="128">
        <f t="shared" si="13"/>
        <v>960</v>
      </c>
    </row>
    <row r="109" spans="1:8" ht="30" x14ac:dyDescent="0.25">
      <c r="A109" s="32" t="s">
        <v>130</v>
      </c>
      <c r="B109" s="22"/>
      <c r="C109" s="23" t="s">
        <v>112</v>
      </c>
      <c r="D109" s="24" t="s">
        <v>177</v>
      </c>
      <c r="E109" s="25"/>
      <c r="F109" s="48">
        <f>F110</f>
        <v>1120</v>
      </c>
      <c r="G109" s="48">
        <f t="shared" si="13"/>
        <v>960</v>
      </c>
      <c r="H109" s="48">
        <f t="shared" si="13"/>
        <v>960</v>
      </c>
    </row>
    <row r="110" spans="1:8" x14ac:dyDescent="0.25">
      <c r="A110" s="26" t="s">
        <v>32</v>
      </c>
      <c r="B110" s="22">
        <v>940</v>
      </c>
      <c r="C110" s="23" t="s">
        <v>112</v>
      </c>
      <c r="D110" s="24" t="s">
        <v>177</v>
      </c>
      <c r="E110" s="29">
        <v>200</v>
      </c>
      <c r="F110" s="11">
        <f>F111</f>
        <v>1120</v>
      </c>
      <c r="G110" s="11">
        <f t="shared" si="13"/>
        <v>960</v>
      </c>
      <c r="H110" s="11">
        <f t="shared" si="13"/>
        <v>960</v>
      </c>
    </row>
    <row r="111" spans="1:8" x14ac:dyDescent="0.25">
      <c r="A111" s="26" t="s">
        <v>34</v>
      </c>
      <c r="B111" s="22">
        <v>940</v>
      </c>
      <c r="C111" s="23" t="s">
        <v>112</v>
      </c>
      <c r="D111" s="24" t="s">
        <v>177</v>
      </c>
      <c r="E111" s="29">
        <v>240</v>
      </c>
      <c r="F111" s="162">
        <v>1120</v>
      </c>
      <c r="G111" s="162">
        <v>960</v>
      </c>
      <c r="H111" s="162">
        <v>960</v>
      </c>
    </row>
    <row r="112" spans="1:8" ht="42.75" x14ac:dyDescent="0.25">
      <c r="A112" s="119" t="s">
        <v>120</v>
      </c>
      <c r="B112" s="125">
        <v>940</v>
      </c>
      <c r="C112" s="126" t="s">
        <v>112</v>
      </c>
      <c r="D112" s="127" t="s">
        <v>166</v>
      </c>
      <c r="E112" s="36"/>
      <c r="F112" s="128">
        <f>F113</f>
        <v>452.9</v>
      </c>
      <c r="G112" s="128">
        <f t="shared" ref="G112:H114" si="14">G113</f>
        <v>700</v>
      </c>
      <c r="H112" s="128">
        <f t="shared" si="14"/>
        <v>609</v>
      </c>
    </row>
    <row r="113" spans="1:8" ht="30" x14ac:dyDescent="0.25">
      <c r="A113" s="21" t="s">
        <v>128</v>
      </c>
      <c r="B113" s="22"/>
      <c r="C113" s="23" t="s">
        <v>112</v>
      </c>
      <c r="D113" s="35" t="s">
        <v>178</v>
      </c>
      <c r="E113" s="25"/>
      <c r="F113" s="48">
        <f>F114</f>
        <v>452.9</v>
      </c>
      <c r="G113" s="48">
        <f t="shared" si="14"/>
        <v>700</v>
      </c>
      <c r="H113" s="48">
        <f t="shared" si="14"/>
        <v>609</v>
      </c>
    </row>
    <row r="114" spans="1:8" x14ac:dyDescent="0.25">
      <c r="A114" s="26" t="s">
        <v>32</v>
      </c>
      <c r="B114" s="22">
        <v>940</v>
      </c>
      <c r="C114" s="23" t="s">
        <v>112</v>
      </c>
      <c r="D114" s="35" t="s">
        <v>178</v>
      </c>
      <c r="E114" s="29">
        <v>200</v>
      </c>
      <c r="F114" s="11">
        <f>F115</f>
        <v>452.9</v>
      </c>
      <c r="G114" s="11">
        <f t="shared" si="14"/>
        <v>700</v>
      </c>
      <c r="H114" s="11">
        <f t="shared" si="14"/>
        <v>609</v>
      </c>
    </row>
    <row r="115" spans="1:8" x14ac:dyDescent="0.25">
      <c r="A115" s="42" t="s">
        <v>34</v>
      </c>
      <c r="B115" s="27">
        <v>940</v>
      </c>
      <c r="C115" s="28" t="s">
        <v>112</v>
      </c>
      <c r="D115" s="35" t="s">
        <v>178</v>
      </c>
      <c r="E115" s="43">
        <v>240</v>
      </c>
      <c r="F115" s="163">
        <v>452.9</v>
      </c>
      <c r="G115" s="163">
        <v>700</v>
      </c>
      <c r="H115" s="163">
        <v>609</v>
      </c>
    </row>
    <row r="116" spans="1:8" ht="28.5" x14ac:dyDescent="0.25">
      <c r="A116" s="118" t="s">
        <v>121</v>
      </c>
      <c r="B116" s="130">
        <v>940</v>
      </c>
      <c r="C116" s="105" t="s">
        <v>112</v>
      </c>
      <c r="D116" s="104" t="s">
        <v>167</v>
      </c>
      <c r="E116" s="25"/>
      <c r="F116" s="128">
        <f>F117</f>
        <v>4670</v>
      </c>
      <c r="G116" s="128">
        <f t="shared" ref="G116:H118" si="15">G117</f>
        <v>4880.1000000000004</v>
      </c>
      <c r="H116" s="128">
        <f t="shared" si="15"/>
        <v>4903</v>
      </c>
    </row>
    <row r="117" spans="1:8" x14ac:dyDescent="0.25">
      <c r="A117" s="21" t="s">
        <v>132</v>
      </c>
      <c r="B117" s="22"/>
      <c r="C117" s="23" t="s">
        <v>112</v>
      </c>
      <c r="D117" s="24" t="s">
        <v>179</v>
      </c>
      <c r="E117" s="25"/>
      <c r="F117" s="48">
        <f>F118</f>
        <v>4670</v>
      </c>
      <c r="G117" s="48">
        <f t="shared" si="15"/>
        <v>4880.1000000000004</v>
      </c>
      <c r="H117" s="48">
        <f t="shared" si="15"/>
        <v>4903</v>
      </c>
    </row>
    <row r="118" spans="1:8" x14ac:dyDescent="0.25">
      <c r="A118" s="26" t="s">
        <v>32</v>
      </c>
      <c r="B118" s="22">
        <v>940</v>
      </c>
      <c r="C118" s="23" t="s">
        <v>112</v>
      </c>
      <c r="D118" s="24" t="s">
        <v>179</v>
      </c>
      <c r="E118" s="29">
        <v>200</v>
      </c>
      <c r="F118" s="11">
        <f>F119</f>
        <v>4670</v>
      </c>
      <c r="G118" s="11">
        <f t="shared" si="15"/>
        <v>4880.1000000000004</v>
      </c>
      <c r="H118" s="11">
        <f t="shared" si="15"/>
        <v>4903</v>
      </c>
    </row>
    <row r="119" spans="1:8" x14ac:dyDescent="0.25">
      <c r="A119" s="42" t="s">
        <v>34</v>
      </c>
      <c r="B119" s="27">
        <v>940</v>
      </c>
      <c r="C119" s="28" t="s">
        <v>112</v>
      </c>
      <c r="D119" s="24" t="s">
        <v>179</v>
      </c>
      <c r="E119" s="43">
        <v>240</v>
      </c>
      <c r="F119" s="163">
        <v>4670</v>
      </c>
      <c r="G119" s="163">
        <f>4880.1</f>
        <v>4880.1000000000004</v>
      </c>
      <c r="H119" s="163">
        <f>4903</f>
        <v>4903</v>
      </c>
    </row>
    <row r="120" spans="1:8" ht="28.5" x14ac:dyDescent="0.25">
      <c r="A120" s="118" t="s">
        <v>122</v>
      </c>
      <c r="B120" s="130">
        <v>940</v>
      </c>
      <c r="C120" s="105" t="s">
        <v>112</v>
      </c>
      <c r="D120" s="131" t="s">
        <v>168</v>
      </c>
      <c r="E120" s="25"/>
      <c r="F120" s="128">
        <f>F121</f>
        <v>970</v>
      </c>
      <c r="G120" s="128">
        <f t="shared" ref="G120:H122" si="16">G121</f>
        <v>850</v>
      </c>
      <c r="H120" s="128">
        <f t="shared" si="16"/>
        <v>840</v>
      </c>
    </row>
    <row r="121" spans="1:8" ht="30" x14ac:dyDescent="0.25">
      <c r="A121" s="21" t="s">
        <v>129</v>
      </c>
      <c r="B121" s="22"/>
      <c r="C121" s="23" t="s">
        <v>112</v>
      </c>
      <c r="D121" s="44" t="s">
        <v>180</v>
      </c>
      <c r="E121" s="25"/>
      <c r="F121" s="48">
        <f>F122</f>
        <v>970</v>
      </c>
      <c r="G121" s="48">
        <f t="shared" si="16"/>
        <v>850</v>
      </c>
      <c r="H121" s="48">
        <f t="shared" si="16"/>
        <v>840</v>
      </c>
    </row>
    <row r="122" spans="1:8" x14ac:dyDescent="0.25">
      <c r="A122" s="26" t="s">
        <v>32</v>
      </c>
      <c r="B122" s="22">
        <v>940</v>
      </c>
      <c r="C122" s="23" t="s">
        <v>112</v>
      </c>
      <c r="D122" s="44" t="s">
        <v>180</v>
      </c>
      <c r="E122" s="29">
        <v>200</v>
      </c>
      <c r="F122" s="11">
        <f>F123</f>
        <v>970</v>
      </c>
      <c r="G122" s="11">
        <f t="shared" si="16"/>
        <v>850</v>
      </c>
      <c r="H122" s="11">
        <f t="shared" si="16"/>
        <v>840</v>
      </c>
    </row>
    <row r="123" spans="1:8" x14ac:dyDescent="0.25">
      <c r="A123" s="42" t="s">
        <v>34</v>
      </c>
      <c r="B123" s="27">
        <v>940</v>
      </c>
      <c r="C123" s="28" t="s">
        <v>112</v>
      </c>
      <c r="D123" s="44" t="s">
        <v>180</v>
      </c>
      <c r="E123" s="43">
        <v>240</v>
      </c>
      <c r="F123" s="163">
        <v>970</v>
      </c>
      <c r="G123" s="163">
        <v>850</v>
      </c>
      <c r="H123" s="163">
        <v>840</v>
      </c>
    </row>
    <row r="124" spans="1:8" ht="28.5" x14ac:dyDescent="0.25">
      <c r="A124" s="118" t="s">
        <v>123</v>
      </c>
      <c r="B124" s="130">
        <v>940</v>
      </c>
      <c r="C124" s="105" t="s">
        <v>112</v>
      </c>
      <c r="D124" s="104" t="s">
        <v>169</v>
      </c>
      <c r="E124" s="25"/>
      <c r="F124" s="128">
        <f>F125</f>
        <v>4705.8</v>
      </c>
      <c r="G124" s="128">
        <f t="shared" ref="G124:H126" si="17">G125</f>
        <v>4150</v>
      </c>
      <c r="H124" s="128">
        <f t="shared" si="17"/>
        <v>4100</v>
      </c>
    </row>
    <row r="125" spans="1:8" x14ac:dyDescent="0.25">
      <c r="A125" s="50" t="s">
        <v>124</v>
      </c>
      <c r="B125" s="46">
        <v>940</v>
      </c>
      <c r="C125" s="34" t="s">
        <v>112</v>
      </c>
      <c r="D125" s="24" t="s">
        <v>181</v>
      </c>
      <c r="E125" s="36"/>
      <c r="F125" s="48">
        <f>F126</f>
        <v>4705.8</v>
      </c>
      <c r="G125" s="48">
        <f t="shared" si="17"/>
        <v>4150</v>
      </c>
      <c r="H125" s="48">
        <f t="shared" si="17"/>
        <v>4100</v>
      </c>
    </row>
    <row r="126" spans="1:8" x14ac:dyDescent="0.25">
      <c r="A126" s="26" t="s">
        <v>32</v>
      </c>
      <c r="B126" s="22">
        <v>940</v>
      </c>
      <c r="C126" s="23" t="s">
        <v>112</v>
      </c>
      <c r="D126" s="24" t="s">
        <v>181</v>
      </c>
      <c r="E126" s="29">
        <v>200</v>
      </c>
      <c r="F126" s="11">
        <f>F127</f>
        <v>4705.8</v>
      </c>
      <c r="G126" s="11">
        <f t="shared" si="17"/>
        <v>4150</v>
      </c>
      <c r="H126" s="11">
        <f t="shared" si="17"/>
        <v>4100</v>
      </c>
    </row>
    <row r="127" spans="1:8" x14ac:dyDescent="0.25">
      <c r="A127" s="42" t="s">
        <v>34</v>
      </c>
      <c r="B127" s="27">
        <v>940</v>
      </c>
      <c r="C127" s="28" t="s">
        <v>112</v>
      </c>
      <c r="D127" s="24" t="s">
        <v>181</v>
      </c>
      <c r="E127" s="43">
        <v>240</v>
      </c>
      <c r="F127" s="163">
        <v>4705.8</v>
      </c>
      <c r="G127" s="163">
        <v>4150</v>
      </c>
      <c r="H127" s="163">
        <v>4100</v>
      </c>
    </row>
    <row r="128" spans="1:8" ht="28.5" x14ac:dyDescent="0.25">
      <c r="A128" s="132" t="s">
        <v>151</v>
      </c>
      <c r="B128" s="133">
        <v>940</v>
      </c>
      <c r="C128" s="105" t="s">
        <v>112</v>
      </c>
      <c r="D128" s="131" t="s">
        <v>170</v>
      </c>
      <c r="E128" s="134"/>
      <c r="F128" s="128">
        <f>F129</f>
        <v>400</v>
      </c>
      <c r="G128" s="128">
        <f t="shared" ref="G128:H130" si="18">G129</f>
        <v>390</v>
      </c>
      <c r="H128" s="128">
        <f t="shared" si="18"/>
        <v>380</v>
      </c>
    </row>
    <row r="129" spans="1:8" x14ac:dyDescent="0.25">
      <c r="A129" s="69" t="s">
        <v>152</v>
      </c>
      <c r="B129" s="22">
        <v>940</v>
      </c>
      <c r="C129" s="23" t="s">
        <v>112</v>
      </c>
      <c r="D129" s="44" t="s">
        <v>182</v>
      </c>
      <c r="E129" s="25"/>
      <c r="F129" s="48">
        <f>F130</f>
        <v>400</v>
      </c>
      <c r="G129" s="48">
        <f t="shared" si="18"/>
        <v>390</v>
      </c>
      <c r="H129" s="48">
        <f t="shared" si="18"/>
        <v>380</v>
      </c>
    </row>
    <row r="130" spans="1:8" x14ac:dyDescent="0.25">
      <c r="A130" s="26" t="s">
        <v>32</v>
      </c>
      <c r="B130" s="22">
        <v>940</v>
      </c>
      <c r="C130" s="23" t="s">
        <v>112</v>
      </c>
      <c r="D130" s="44" t="s">
        <v>182</v>
      </c>
      <c r="E130" s="29">
        <v>200</v>
      </c>
      <c r="F130" s="11">
        <f>F131</f>
        <v>400</v>
      </c>
      <c r="G130" s="11">
        <f t="shared" si="18"/>
        <v>390</v>
      </c>
      <c r="H130" s="11">
        <f t="shared" si="18"/>
        <v>380</v>
      </c>
    </row>
    <row r="131" spans="1:8" ht="15.75" thickBot="1" x14ac:dyDescent="0.3">
      <c r="A131" s="37" t="s">
        <v>34</v>
      </c>
      <c r="B131" s="38">
        <v>940</v>
      </c>
      <c r="C131" s="28" t="s">
        <v>112</v>
      </c>
      <c r="D131" s="44" t="s">
        <v>182</v>
      </c>
      <c r="E131" s="39">
        <v>240</v>
      </c>
      <c r="F131" s="161">
        <v>400</v>
      </c>
      <c r="G131" s="161">
        <v>390</v>
      </c>
      <c r="H131" s="161">
        <v>380</v>
      </c>
    </row>
    <row r="132" spans="1:8" ht="15.75" hidden="1" thickBot="1" x14ac:dyDescent="0.3">
      <c r="A132" s="96" t="s">
        <v>98</v>
      </c>
      <c r="B132" s="106">
        <v>940</v>
      </c>
      <c r="C132" s="62" t="s">
        <v>100</v>
      </c>
      <c r="D132" s="56"/>
      <c r="E132" s="107"/>
      <c r="F132" s="49">
        <f>F133</f>
        <v>0</v>
      </c>
      <c r="G132" s="49">
        <f t="shared" ref="G132:H136" si="19">G133</f>
        <v>0</v>
      </c>
      <c r="H132" s="49">
        <f t="shared" si="19"/>
        <v>0</v>
      </c>
    </row>
    <row r="133" spans="1:8" ht="29.25" hidden="1" thickBot="1" x14ac:dyDescent="0.3">
      <c r="A133" s="61" t="s">
        <v>99</v>
      </c>
      <c r="B133" s="56">
        <v>940</v>
      </c>
      <c r="C133" s="108" t="s">
        <v>101</v>
      </c>
      <c r="D133" s="56"/>
      <c r="E133" s="90"/>
      <c r="F133" s="49">
        <f>F134</f>
        <v>0</v>
      </c>
      <c r="G133" s="49">
        <f t="shared" si="19"/>
        <v>0</v>
      </c>
      <c r="H133" s="49">
        <f t="shared" si="19"/>
        <v>0</v>
      </c>
    </row>
    <row r="134" spans="1:8" ht="45.75" hidden="1" thickBot="1" x14ac:dyDescent="0.3">
      <c r="A134" s="32" t="s">
        <v>107</v>
      </c>
      <c r="B134" s="80">
        <v>940</v>
      </c>
      <c r="C134" s="109" t="s">
        <v>101</v>
      </c>
      <c r="D134" s="35" t="s">
        <v>104</v>
      </c>
      <c r="E134" s="46"/>
      <c r="F134" s="16">
        <f>F135</f>
        <v>0</v>
      </c>
      <c r="G134" s="16">
        <f t="shared" si="19"/>
        <v>0</v>
      </c>
      <c r="H134" s="16">
        <f t="shared" si="19"/>
        <v>0</v>
      </c>
    </row>
    <row r="135" spans="1:8" ht="30.75" hidden="1" thickBot="1" x14ac:dyDescent="0.3">
      <c r="A135" s="21" t="s">
        <v>102</v>
      </c>
      <c r="B135" s="70">
        <v>940</v>
      </c>
      <c r="C135" s="110" t="s">
        <v>101</v>
      </c>
      <c r="D135" s="24" t="s">
        <v>105</v>
      </c>
      <c r="E135" s="29"/>
      <c r="F135" s="11">
        <f>F136</f>
        <v>0</v>
      </c>
      <c r="G135" s="11">
        <f t="shared" si="19"/>
        <v>0</v>
      </c>
      <c r="H135" s="11">
        <f t="shared" si="19"/>
        <v>0</v>
      </c>
    </row>
    <row r="136" spans="1:8" ht="15.75" hidden="1" thickBot="1" x14ac:dyDescent="0.3">
      <c r="A136" s="26" t="s">
        <v>51</v>
      </c>
      <c r="B136" s="70">
        <v>940</v>
      </c>
      <c r="C136" s="110" t="s">
        <v>101</v>
      </c>
      <c r="D136" s="24" t="s">
        <v>105</v>
      </c>
      <c r="E136" s="29">
        <v>200</v>
      </c>
      <c r="F136" s="11">
        <f>F137</f>
        <v>0</v>
      </c>
      <c r="G136" s="11">
        <f t="shared" si="19"/>
        <v>0</v>
      </c>
      <c r="H136" s="11">
        <f t="shared" si="19"/>
        <v>0</v>
      </c>
    </row>
    <row r="137" spans="1:8" ht="15.75" hidden="1" thickBot="1" x14ac:dyDescent="0.3">
      <c r="A137" s="42" t="s">
        <v>47</v>
      </c>
      <c r="B137" s="70">
        <v>940</v>
      </c>
      <c r="C137" s="111" t="s">
        <v>101</v>
      </c>
      <c r="D137" s="44" t="s">
        <v>105</v>
      </c>
      <c r="E137" s="39">
        <v>240</v>
      </c>
      <c r="F137" s="40"/>
      <c r="G137" s="40"/>
      <c r="H137" s="40"/>
    </row>
    <row r="138" spans="1:8" ht="28.5" customHeight="1" thickBot="1" x14ac:dyDescent="0.3">
      <c r="A138" s="112" t="s">
        <v>14</v>
      </c>
      <c r="B138" s="59">
        <v>940</v>
      </c>
      <c r="C138" s="59" t="s">
        <v>15</v>
      </c>
      <c r="D138" s="59"/>
      <c r="E138" s="59"/>
      <c r="F138" s="143">
        <f t="shared" ref="F138:H139" si="20">F139</f>
        <v>870.7</v>
      </c>
      <c r="G138" s="143">
        <f t="shared" si="20"/>
        <v>0</v>
      </c>
      <c r="H138" s="143">
        <f t="shared" si="20"/>
        <v>0</v>
      </c>
    </row>
    <row r="139" spans="1:8" ht="28.5" customHeight="1" thickBot="1" x14ac:dyDescent="0.3">
      <c r="A139" s="113" t="s">
        <v>82</v>
      </c>
      <c r="B139" s="59">
        <v>940</v>
      </c>
      <c r="C139" s="62" t="s">
        <v>83</v>
      </c>
      <c r="D139" s="59"/>
      <c r="E139" s="59"/>
      <c r="F139" s="49">
        <f t="shared" si="20"/>
        <v>870.7</v>
      </c>
      <c r="G139" s="49">
        <f t="shared" si="20"/>
        <v>0</v>
      </c>
      <c r="H139" s="49">
        <f t="shared" si="20"/>
        <v>0</v>
      </c>
    </row>
    <row r="140" spans="1:8" ht="33.75" customHeight="1" x14ac:dyDescent="0.25">
      <c r="A140" s="30" t="s">
        <v>63</v>
      </c>
      <c r="B140" s="78">
        <v>940</v>
      </c>
      <c r="C140" s="31" t="s">
        <v>83</v>
      </c>
      <c r="D140" s="66" t="s">
        <v>43</v>
      </c>
      <c r="E140" s="67"/>
      <c r="F140" s="15">
        <f>F141+F145</f>
        <v>870.7</v>
      </c>
      <c r="G140" s="15">
        <f>G141+G145</f>
        <v>0</v>
      </c>
      <c r="H140" s="15">
        <f>H141+H145</f>
        <v>0</v>
      </c>
    </row>
    <row r="141" spans="1:8" ht="33.75" customHeight="1" x14ac:dyDescent="0.25">
      <c r="A141" s="21" t="s">
        <v>94</v>
      </c>
      <c r="B141" s="78">
        <v>940</v>
      </c>
      <c r="C141" s="24" t="s">
        <v>83</v>
      </c>
      <c r="D141" s="68" t="s">
        <v>44</v>
      </c>
      <c r="E141" s="29"/>
      <c r="F141" s="11">
        <f>F142</f>
        <v>720.7</v>
      </c>
      <c r="G141" s="11">
        <f t="shared" ref="G141:H143" si="21">G142</f>
        <v>0</v>
      </c>
      <c r="H141" s="11">
        <f t="shared" si="21"/>
        <v>0</v>
      </c>
    </row>
    <row r="142" spans="1:8" ht="33.75" customHeight="1" x14ac:dyDescent="0.25">
      <c r="A142" s="21" t="s">
        <v>45</v>
      </c>
      <c r="B142" s="78">
        <v>940</v>
      </c>
      <c r="C142" s="24" t="s">
        <v>83</v>
      </c>
      <c r="D142" s="68" t="s">
        <v>46</v>
      </c>
      <c r="E142" s="29"/>
      <c r="F142" s="11">
        <f>F143</f>
        <v>720.7</v>
      </c>
      <c r="G142" s="11">
        <f t="shared" si="21"/>
        <v>0</v>
      </c>
      <c r="H142" s="11">
        <f t="shared" si="21"/>
        <v>0</v>
      </c>
    </row>
    <row r="143" spans="1:8" ht="33.75" customHeight="1" x14ac:dyDescent="0.25">
      <c r="A143" s="26" t="s">
        <v>32</v>
      </c>
      <c r="B143" s="78">
        <v>940</v>
      </c>
      <c r="C143" s="24" t="s">
        <v>83</v>
      </c>
      <c r="D143" s="68" t="s">
        <v>46</v>
      </c>
      <c r="E143" s="29" t="s">
        <v>33</v>
      </c>
      <c r="F143" s="11">
        <f>F144</f>
        <v>720.7</v>
      </c>
      <c r="G143" s="11">
        <f t="shared" si="21"/>
        <v>0</v>
      </c>
      <c r="H143" s="11">
        <f t="shared" si="21"/>
        <v>0</v>
      </c>
    </row>
    <row r="144" spans="1:8" ht="33.75" customHeight="1" x14ac:dyDescent="0.25">
      <c r="A144" s="26" t="s">
        <v>47</v>
      </c>
      <c r="B144" s="78">
        <v>940</v>
      </c>
      <c r="C144" s="24" t="s">
        <v>83</v>
      </c>
      <c r="D144" s="68" t="s">
        <v>46</v>
      </c>
      <c r="E144" s="29" t="s">
        <v>35</v>
      </c>
      <c r="F144" s="162">
        <f>870.7-150</f>
        <v>720.7</v>
      </c>
      <c r="G144" s="11"/>
      <c r="H144" s="11"/>
    </row>
    <row r="145" spans="1:8" ht="33.75" customHeight="1" x14ac:dyDescent="0.25">
      <c r="A145" s="21" t="s">
        <v>95</v>
      </c>
      <c r="B145" s="78">
        <v>940</v>
      </c>
      <c r="C145" s="24" t="s">
        <v>83</v>
      </c>
      <c r="D145" s="68" t="s">
        <v>48</v>
      </c>
      <c r="E145" s="29"/>
      <c r="F145" s="11">
        <f>F146</f>
        <v>150</v>
      </c>
      <c r="G145" s="11">
        <f t="shared" ref="G145:H147" si="22">G146</f>
        <v>0</v>
      </c>
      <c r="H145" s="11">
        <f t="shared" si="22"/>
        <v>0</v>
      </c>
    </row>
    <row r="146" spans="1:8" ht="45.75" customHeight="1" x14ac:dyDescent="0.25">
      <c r="A146" s="21" t="s">
        <v>49</v>
      </c>
      <c r="B146" s="78">
        <v>940</v>
      </c>
      <c r="C146" s="24" t="s">
        <v>83</v>
      </c>
      <c r="D146" s="68" t="s">
        <v>50</v>
      </c>
      <c r="E146" s="29"/>
      <c r="F146" s="11">
        <f>F147</f>
        <v>150</v>
      </c>
      <c r="G146" s="11">
        <f t="shared" si="22"/>
        <v>0</v>
      </c>
      <c r="H146" s="11">
        <f t="shared" si="22"/>
        <v>0</v>
      </c>
    </row>
    <row r="147" spans="1:8" ht="33.75" customHeight="1" x14ac:dyDescent="0.25">
      <c r="A147" s="26" t="s">
        <v>51</v>
      </c>
      <c r="B147" s="78">
        <v>940</v>
      </c>
      <c r="C147" s="24" t="s">
        <v>83</v>
      </c>
      <c r="D147" s="68" t="s">
        <v>50</v>
      </c>
      <c r="E147" s="29" t="s">
        <v>33</v>
      </c>
      <c r="F147" s="11">
        <f>F148</f>
        <v>150</v>
      </c>
      <c r="G147" s="11">
        <f t="shared" si="22"/>
        <v>0</v>
      </c>
      <c r="H147" s="11">
        <f t="shared" si="22"/>
        <v>0</v>
      </c>
    </row>
    <row r="148" spans="1:8" ht="33.75" customHeight="1" thickBot="1" x14ac:dyDescent="0.3">
      <c r="A148" s="37" t="s">
        <v>47</v>
      </c>
      <c r="B148" s="76">
        <v>940</v>
      </c>
      <c r="C148" s="45" t="s">
        <v>83</v>
      </c>
      <c r="D148" s="71" t="s">
        <v>50</v>
      </c>
      <c r="E148" s="39" t="s">
        <v>35</v>
      </c>
      <c r="F148" s="161">
        <v>150</v>
      </c>
      <c r="G148" s="40">
        <v>0</v>
      </c>
      <c r="H148" s="40">
        <v>0</v>
      </c>
    </row>
    <row r="149" spans="1:8" ht="31.5" customHeight="1" thickBot="1" x14ac:dyDescent="0.3">
      <c r="A149" s="74" t="s">
        <v>16</v>
      </c>
      <c r="B149" s="59">
        <v>940</v>
      </c>
      <c r="C149" s="76" t="s">
        <v>17</v>
      </c>
      <c r="D149" s="76"/>
      <c r="E149" s="76"/>
      <c r="F149" s="14">
        <f>F150</f>
        <v>350</v>
      </c>
      <c r="G149" s="14">
        <f t="shared" ref="G149:H153" si="23">G150</f>
        <v>0</v>
      </c>
      <c r="H149" s="14">
        <f t="shared" si="23"/>
        <v>0</v>
      </c>
    </row>
    <row r="150" spans="1:8" ht="31.5" customHeight="1" thickBot="1" x14ac:dyDescent="0.3">
      <c r="A150" s="113" t="s">
        <v>84</v>
      </c>
      <c r="B150" s="106">
        <v>940</v>
      </c>
      <c r="C150" s="64">
        <v>1102</v>
      </c>
      <c r="D150" s="64"/>
      <c r="E150" s="64"/>
      <c r="F150" s="8">
        <f>F151</f>
        <v>350</v>
      </c>
      <c r="G150" s="8">
        <f t="shared" si="23"/>
        <v>0</v>
      </c>
      <c r="H150" s="8">
        <f t="shared" si="23"/>
        <v>0</v>
      </c>
    </row>
    <row r="151" spans="1:8" ht="29.25" customHeight="1" x14ac:dyDescent="0.25">
      <c r="A151" s="30" t="s">
        <v>64</v>
      </c>
      <c r="B151" s="66">
        <v>940</v>
      </c>
      <c r="C151" s="114">
        <v>1102</v>
      </c>
      <c r="D151" s="67" t="s">
        <v>52</v>
      </c>
      <c r="E151" s="66"/>
      <c r="F151" s="9">
        <f>F152</f>
        <v>350</v>
      </c>
      <c r="G151" s="9">
        <f t="shared" si="23"/>
        <v>0</v>
      </c>
      <c r="H151" s="9">
        <f t="shared" si="23"/>
        <v>0</v>
      </c>
    </row>
    <row r="152" spans="1:8" ht="29.25" customHeight="1" x14ac:dyDescent="0.25">
      <c r="A152" s="21" t="s">
        <v>53</v>
      </c>
      <c r="B152" s="68">
        <v>940</v>
      </c>
      <c r="C152" s="68">
        <v>1102</v>
      </c>
      <c r="D152" s="29" t="s">
        <v>54</v>
      </c>
      <c r="E152" s="68"/>
      <c r="F152" s="10">
        <f>F153</f>
        <v>350</v>
      </c>
      <c r="G152" s="10">
        <f t="shared" si="23"/>
        <v>0</v>
      </c>
      <c r="H152" s="10">
        <f t="shared" si="23"/>
        <v>0</v>
      </c>
    </row>
    <row r="153" spans="1:8" ht="29.25" customHeight="1" x14ac:dyDescent="0.25">
      <c r="A153" s="26" t="s">
        <v>51</v>
      </c>
      <c r="B153" s="68">
        <v>940</v>
      </c>
      <c r="C153" s="115">
        <v>1102</v>
      </c>
      <c r="D153" s="29" t="s">
        <v>54</v>
      </c>
      <c r="E153" s="68" t="s">
        <v>33</v>
      </c>
      <c r="F153" s="10">
        <f>F154</f>
        <v>350</v>
      </c>
      <c r="G153" s="10">
        <f t="shared" si="23"/>
        <v>0</v>
      </c>
      <c r="H153" s="10">
        <f t="shared" si="23"/>
        <v>0</v>
      </c>
    </row>
    <row r="154" spans="1:8" ht="29.25" customHeight="1" thickBot="1" x14ac:dyDescent="0.3">
      <c r="A154" s="74" t="s">
        <v>47</v>
      </c>
      <c r="B154" s="76">
        <v>940</v>
      </c>
      <c r="C154" s="116">
        <v>1102</v>
      </c>
      <c r="D154" s="75" t="s">
        <v>54</v>
      </c>
      <c r="E154" s="76" t="s">
        <v>35</v>
      </c>
      <c r="F154" s="165">
        <v>350</v>
      </c>
      <c r="G154" s="117"/>
      <c r="H154" s="117"/>
    </row>
    <row r="155" spans="1:8" ht="29.25" customHeight="1" thickBot="1" x14ac:dyDescent="0.3">
      <c r="A155" s="58" t="s">
        <v>18</v>
      </c>
      <c r="B155" s="76">
        <v>940</v>
      </c>
      <c r="C155" s="59" t="s">
        <v>19</v>
      </c>
      <c r="D155" s="59"/>
      <c r="E155" s="59"/>
      <c r="F155" s="49">
        <f t="shared" ref="F155:H160" si="24">F156</f>
        <v>130</v>
      </c>
      <c r="G155" s="49">
        <f t="shared" si="24"/>
        <v>0</v>
      </c>
      <c r="H155" s="49">
        <f t="shared" si="24"/>
        <v>0</v>
      </c>
    </row>
    <row r="156" spans="1:8" ht="29.25" customHeight="1" thickBot="1" x14ac:dyDescent="0.3">
      <c r="A156" s="113" t="s">
        <v>189</v>
      </c>
      <c r="B156" s="64">
        <v>940</v>
      </c>
      <c r="C156" s="65" t="s">
        <v>21</v>
      </c>
      <c r="D156" s="65"/>
      <c r="E156" s="65"/>
      <c r="F156" s="8">
        <f t="shared" si="24"/>
        <v>130</v>
      </c>
      <c r="G156" s="8">
        <f t="shared" si="24"/>
        <v>0</v>
      </c>
      <c r="H156" s="8">
        <f t="shared" si="24"/>
        <v>0</v>
      </c>
    </row>
    <row r="157" spans="1:8" ht="52.5" customHeight="1" x14ac:dyDescent="0.25">
      <c r="A157" s="30" t="s">
        <v>65</v>
      </c>
      <c r="B157" s="66">
        <v>940</v>
      </c>
      <c r="C157" s="67" t="s">
        <v>55</v>
      </c>
      <c r="D157" s="66" t="s">
        <v>56</v>
      </c>
      <c r="E157" s="67"/>
      <c r="F157" s="15">
        <f>F158</f>
        <v>130</v>
      </c>
      <c r="G157" s="15">
        <f t="shared" si="24"/>
        <v>0</v>
      </c>
      <c r="H157" s="15">
        <f t="shared" si="24"/>
        <v>0</v>
      </c>
    </row>
    <row r="158" spans="1:8" ht="52.5" customHeight="1" x14ac:dyDescent="0.25">
      <c r="A158" s="119" t="s">
        <v>171</v>
      </c>
      <c r="B158" s="78">
        <v>940</v>
      </c>
      <c r="C158" s="46" t="s">
        <v>55</v>
      </c>
      <c r="D158" s="35" t="s">
        <v>188</v>
      </c>
      <c r="E158" s="46"/>
      <c r="F158" s="16">
        <f>F159</f>
        <v>130</v>
      </c>
      <c r="G158" s="16">
        <f t="shared" si="24"/>
        <v>0</v>
      </c>
      <c r="H158" s="16">
        <f t="shared" si="24"/>
        <v>0</v>
      </c>
    </row>
    <row r="159" spans="1:8" ht="52.5" customHeight="1" x14ac:dyDescent="0.25">
      <c r="A159" s="21" t="s">
        <v>57</v>
      </c>
      <c r="B159" s="68">
        <v>940</v>
      </c>
      <c r="C159" s="29" t="s">
        <v>55</v>
      </c>
      <c r="D159" s="68" t="s">
        <v>75</v>
      </c>
      <c r="E159" s="29"/>
      <c r="F159" s="11">
        <f t="shared" si="24"/>
        <v>130</v>
      </c>
      <c r="G159" s="11">
        <f t="shared" si="24"/>
        <v>0</v>
      </c>
      <c r="H159" s="11">
        <f t="shared" si="24"/>
        <v>0</v>
      </c>
    </row>
    <row r="160" spans="1:8" ht="52.5" customHeight="1" x14ac:dyDescent="0.25">
      <c r="A160" s="26" t="s">
        <v>51</v>
      </c>
      <c r="B160" s="68">
        <v>940</v>
      </c>
      <c r="C160" s="29" t="s">
        <v>55</v>
      </c>
      <c r="D160" s="68" t="s">
        <v>75</v>
      </c>
      <c r="E160" s="29" t="s">
        <v>33</v>
      </c>
      <c r="F160" s="11">
        <f t="shared" si="24"/>
        <v>130</v>
      </c>
      <c r="G160" s="11">
        <f t="shared" si="24"/>
        <v>0</v>
      </c>
      <c r="H160" s="11">
        <f t="shared" si="24"/>
        <v>0</v>
      </c>
    </row>
    <row r="161" spans="1:10" ht="52.5" customHeight="1" thickBot="1" x14ac:dyDescent="0.3">
      <c r="A161" s="37" t="s">
        <v>47</v>
      </c>
      <c r="B161" s="71">
        <v>940</v>
      </c>
      <c r="C161" s="39" t="s">
        <v>55</v>
      </c>
      <c r="D161" s="71" t="s">
        <v>75</v>
      </c>
      <c r="E161" s="39" t="s">
        <v>35</v>
      </c>
      <c r="F161" s="161">
        <v>130</v>
      </c>
      <c r="G161" s="40">
        <v>0</v>
      </c>
      <c r="H161" s="40">
        <v>0</v>
      </c>
    </row>
    <row r="162" spans="1:10" ht="15.75" thickBot="1" x14ac:dyDescent="0.3">
      <c r="A162" s="224" t="s">
        <v>148</v>
      </c>
      <c r="B162" s="225"/>
      <c r="C162" s="225"/>
      <c r="D162" s="225"/>
      <c r="E162" s="226"/>
      <c r="F162" s="49">
        <f>F12</f>
        <v>37401.300000000003</v>
      </c>
      <c r="G162" s="49">
        <f>G12</f>
        <v>35285.899999999994</v>
      </c>
      <c r="H162" s="49">
        <f>H12</f>
        <v>35690.400000000001</v>
      </c>
      <c r="I162" s="144"/>
    </row>
    <row r="163" spans="1:10" x14ac:dyDescent="0.25">
      <c r="F163" s="141"/>
      <c r="G163" s="144"/>
      <c r="H163" s="144"/>
      <c r="J163" s="144"/>
    </row>
    <row r="164" spans="1:10" x14ac:dyDescent="0.25">
      <c r="A164" s="227" t="s">
        <v>172</v>
      </c>
      <c r="B164" s="227"/>
      <c r="C164" s="227"/>
      <c r="D164" s="227"/>
      <c r="E164" s="227"/>
      <c r="F164" s="227"/>
      <c r="G164" s="227"/>
      <c r="H164" s="227"/>
    </row>
    <row r="165" spans="1:10" x14ac:dyDescent="0.25">
      <c r="G165" s="144"/>
      <c r="H165" s="144"/>
    </row>
    <row r="166" spans="1:10" x14ac:dyDescent="0.25">
      <c r="H166" s="144"/>
    </row>
  </sheetData>
  <mergeCells count="10">
    <mergeCell ref="A7:H7"/>
    <mergeCell ref="A8:H8"/>
    <mergeCell ref="A162:E162"/>
    <mergeCell ref="A164:H164"/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58894-BCF4-403A-9677-DDF44BCA947D}">
  <sheetPr>
    <pageSetUpPr fitToPage="1"/>
  </sheetPr>
  <dimension ref="A1:I165"/>
  <sheetViews>
    <sheetView topLeftCell="A41" workbookViewId="0">
      <selection activeCell="D73" sqref="D73"/>
    </sheetView>
  </sheetViews>
  <sheetFormatPr defaultRowHeight="15" x14ac:dyDescent="0.25"/>
  <cols>
    <col min="1" max="1" width="83.28515625" style="1" customWidth="1"/>
    <col min="2" max="2" width="13.28515625" style="2" customWidth="1"/>
    <col min="3" max="3" width="13.42578125" style="1" customWidth="1"/>
    <col min="4" max="4" width="14" style="1" customWidth="1"/>
    <col min="5" max="7" width="13.42578125" style="1" customWidth="1"/>
    <col min="8" max="8" width="19.42578125" style="1" customWidth="1"/>
    <col min="9" max="16384" width="9.140625" style="1"/>
  </cols>
  <sheetData>
    <row r="1" spans="1:7" x14ac:dyDescent="0.25">
      <c r="A1" s="228" t="s">
        <v>203</v>
      </c>
      <c r="B1" s="228"/>
      <c r="C1" s="228"/>
      <c r="D1" s="228"/>
      <c r="E1" s="228"/>
      <c r="F1" s="228"/>
      <c r="G1" s="228"/>
    </row>
    <row r="3" spans="1:7" x14ac:dyDescent="0.25">
      <c r="A3" s="236" t="str">
        <f>Приложение1!A3</f>
        <v xml:space="preserve">к решению Инкерманского городского Совета №___от__.__.2021г. "О внесении изменений </v>
      </c>
      <c r="B3" s="236"/>
      <c r="C3" s="236"/>
      <c r="D3" s="236"/>
      <c r="E3" s="236"/>
      <c r="F3" s="236"/>
      <c r="G3" s="236"/>
    </row>
    <row r="4" spans="1:7" hidden="1" x14ac:dyDescent="0.25">
      <c r="A4" s="236"/>
      <c r="B4" s="236"/>
      <c r="C4" s="236"/>
      <c r="D4" s="236"/>
      <c r="E4" s="236"/>
    </row>
    <row r="5" spans="1:7" x14ac:dyDescent="0.25">
      <c r="A5" s="236" t="str">
        <f>Приложение1!A5</f>
        <v xml:space="preserve">в решение Инкерманского городского Совета от 29.12.2020 г. №43/140 </v>
      </c>
      <c r="B5" s="236"/>
      <c r="C5" s="236"/>
      <c r="D5" s="236"/>
      <c r="E5" s="236"/>
      <c r="F5" s="236"/>
      <c r="G5" s="236"/>
    </row>
    <row r="6" spans="1:7" x14ac:dyDescent="0.25">
      <c r="A6" s="236" t="str">
        <f>Приложение1!A6</f>
        <v>"О бюджете города Инкермана на 2021 год и плановый период 2022 и 2023 годов"</v>
      </c>
      <c r="B6" s="236"/>
      <c r="C6" s="236"/>
      <c r="D6" s="236"/>
      <c r="E6" s="236"/>
      <c r="F6" s="236"/>
      <c r="G6" s="236"/>
    </row>
    <row r="7" spans="1:7" x14ac:dyDescent="0.25">
      <c r="A7" s="18"/>
    </row>
    <row r="9" spans="1:7" ht="33" customHeight="1" x14ac:dyDescent="0.25">
      <c r="A9" s="237" t="s">
        <v>197</v>
      </c>
      <c r="B9" s="237"/>
      <c r="C9" s="237"/>
      <c r="D9" s="237"/>
      <c r="E9" s="237"/>
      <c r="F9" s="237"/>
      <c r="G9" s="237"/>
    </row>
    <row r="10" spans="1:7" x14ac:dyDescent="0.25">
      <c r="A10" s="231"/>
      <c r="B10" s="231"/>
      <c r="C10" s="231"/>
      <c r="D10" s="231"/>
      <c r="E10" s="231"/>
    </row>
    <row r="11" spans="1:7" ht="15.75" thickBot="1" x14ac:dyDescent="0.3">
      <c r="A11" s="232" t="s">
        <v>66</v>
      </c>
      <c r="B11" s="232"/>
      <c r="C11" s="232"/>
      <c r="D11" s="232"/>
      <c r="E11" s="232"/>
      <c r="F11" s="232"/>
      <c r="G11" s="232"/>
    </row>
    <row r="12" spans="1:7" ht="43.5" thickBot="1" x14ac:dyDescent="0.3">
      <c r="A12" s="208" t="s">
        <v>1</v>
      </c>
      <c r="B12" s="4" t="s">
        <v>3</v>
      </c>
      <c r="C12" s="3" t="s">
        <v>4</v>
      </c>
      <c r="D12" s="3" t="s">
        <v>5</v>
      </c>
      <c r="E12" s="56">
        <v>2021</v>
      </c>
      <c r="F12" s="56">
        <v>2022</v>
      </c>
      <c r="G12" s="98">
        <v>2023</v>
      </c>
    </row>
    <row r="13" spans="1:7" s="17" customFormat="1" ht="13.5" thickBot="1" x14ac:dyDescent="0.25">
      <c r="A13" s="5">
        <v>1</v>
      </c>
      <c r="B13" s="6">
        <v>3</v>
      </c>
      <c r="C13" s="6">
        <v>4</v>
      </c>
      <c r="D13" s="6">
        <v>5</v>
      </c>
      <c r="E13" s="53">
        <v>6</v>
      </c>
      <c r="F13" s="6">
        <v>7</v>
      </c>
      <c r="G13" s="53">
        <v>8</v>
      </c>
    </row>
    <row r="14" spans="1:7" ht="15.75" customHeight="1" thickBot="1" x14ac:dyDescent="0.3">
      <c r="A14" s="58" t="s">
        <v>6</v>
      </c>
      <c r="B14" s="59" t="s">
        <v>7</v>
      </c>
      <c r="C14" s="59"/>
      <c r="D14" s="59"/>
      <c r="E14" s="49">
        <f>E15+E20+E29+E50+E55</f>
        <v>13677.899999999998</v>
      </c>
      <c r="F14" s="49">
        <f>F15+F20+F29+F50+F55</f>
        <v>13083.3</v>
      </c>
      <c r="G14" s="49">
        <f>G15+G20+G29+G50+G55</f>
        <v>13598.400000000001</v>
      </c>
    </row>
    <row r="15" spans="1:7" ht="36.75" customHeight="1" thickBot="1" x14ac:dyDescent="0.3">
      <c r="A15" s="63" t="s">
        <v>8</v>
      </c>
      <c r="B15" s="65" t="s">
        <v>9</v>
      </c>
      <c r="C15" s="65"/>
      <c r="D15" s="65"/>
      <c r="E15" s="8">
        <f>E16</f>
        <v>1451.5</v>
      </c>
      <c r="F15" s="8">
        <f t="shared" ref="F15:G18" si="0">F16</f>
        <v>1470.1</v>
      </c>
      <c r="G15" s="8">
        <f t="shared" si="0"/>
        <v>1381.3</v>
      </c>
    </row>
    <row r="16" spans="1:7" ht="28.5" customHeight="1" x14ac:dyDescent="0.25">
      <c r="A16" s="30" t="s">
        <v>79</v>
      </c>
      <c r="B16" s="66" t="s">
        <v>24</v>
      </c>
      <c r="C16" s="67" t="s">
        <v>25</v>
      </c>
      <c r="D16" s="66"/>
      <c r="E16" s="15">
        <f>E17</f>
        <v>1451.5</v>
      </c>
      <c r="F16" s="15">
        <f t="shared" si="0"/>
        <v>1470.1</v>
      </c>
      <c r="G16" s="15">
        <f t="shared" si="0"/>
        <v>1381.3</v>
      </c>
    </row>
    <row r="17" spans="1:7" ht="15.75" customHeight="1" x14ac:dyDescent="0.25">
      <c r="A17" s="21" t="s">
        <v>26</v>
      </c>
      <c r="B17" s="68" t="s">
        <v>24</v>
      </c>
      <c r="C17" s="29" t="s">
        <v>27</v>
      </c>
      <c r="D17" s="68"/>
      <c r="E17" s="11">
        <f>E18</f>
        <v>1451.5</v>
      </c>
      <c r="F17" s="11">
        <f t="shared" si="0"/>
        <v>1470.1</v>
      </c>
      <c r="G17" s="11">
        <f t="shared" si="0"/>
        <v>1381.3</v>
      </c>
    </row>
    <row r="18" spans="1:7" ht="29.25" customHeight="1" x14ac:dyDescent="0.25">
      <c r="A18" s="69" t="s">
        <v>28</v>
      </c>
      <c r="B18" s="70" t="s">
        <v>24</v>
      </c>
      <c r="C18" s="43" t="s">
        <v>27</v>
      </c>
      <c r="D18" s="70" t="s">
        <v>29</v>
      </c>
      <c r="E18" s="12">
        <f>E19</f>
        <v>1451.5</v>
      </c>
      <c r="F18" s="12">
        <f t="shared" si="0"/>
        <v>1470.1</v>
      </c>
      <c r="G18" s="12">
        <f t="shared" si="0"/>
        <v>1381.3</v>
      </c>
    </row>
    <row r="19" spans="1:7" ht="15.75" customHeight="1" thickBot="1" x14ac:dyDescent="0.3">
      <c r="A19" s="37" t="s">
        <v>80</v>
      </c>
      <c r="B19" s="71" t="s">
        <v>24</v>
      </c>
      <c r="C19" s="39" t="s">
        <v>27</v>
      </c>
      <c r="D19" s="71" t="s">
        <v>30</v>
      </c>
      <c r="E19" s="161">
        <v>1451.5</v>
      </c>
      <c r="F19" s="161">
        <v>1470.1</v>
      </c>
      <c r="G19" s="161">
        <v>1381.3</v>
      </c>
    </row>
    <row r="20" spans="1:7" ht="41.25" customHeight="1" thickBot="1" x14ac:dyDescent="0.3">
      <c r="A20" s="63" t="s">
        <v>22</v>
      </c>
      <c r="B20" s="65" t="s">
        <v>23</v>
      </c>
      <c r="C20" s="65"/>
      <c r="D20" s="65"/>
      <c r="E20" s="8">
        <f t="shared" ref="E20:G21" si="1">E21</f>
        <v>2561.2999999999997</v>
      </c>
      <c r="F20" s="8">
        <f t="shared" si="1"/>
        <v>1888.7</v>
      </c>
      <c r="G20" s="8">
        <f t="shared" si="1"/>
        <v>1964.4</v>
      </c>
    </row>
    <row r="21" spans="1:7" ht="15.75" customHeight="1" x14ac:dyDescent="0.25">
      <c r="A21" s="72" t="s">
        <v>62</v>
      </c>
      <c r="B21" s="66" t="s">
        <v>58</v>
      </c>
      <c r="C21" s="67" t="s">
        <v>59</v>
      </c>
      <c r="D21" s="66"/>
      <c r="E21" s="15">
        <f t="shared" si="1"/>
        <v>2561.2999999999997</v>
      </c>
      <c r="F21" s="15">
        <f t="shared" si="1"/>
        <v>1888.7</v>
      </c>
      <c r="G21" s="15">
        <f t="shared" si="1"/>
        <v>1964.4</v>
      </c>
    </row>
    <row r="22" spans="1:7" ht="15.75" customHeight="1" x14ac:dyDescent="0.25">
      <c r="A22" s="21" t="s">
        <v>81</v>
      </c>
      <c r="B22" s="68" t="s">
        <v>58</v>
      </c>
      <c r="C22" s="29" t="s">
        <v>72</v>
      </c>
      <c r="D22" s="68"/>
      <c r="E22" s="11">
        <f>E23+E25+E27</f>
        <v>2561.2999999999997</v>
      </c>
      <c r="F22" s="11">
        <f>F23+F25+F27</f>
        <v>1888.7</v>
      </c>
      <c r="G22" s="11">
        <f>G23+G25+G27</f>
        <v>1964.4</v>
      </c>
    </row>
    <row r="23" spans="1:7" ht="51.75" customHeight="1" x14ac:dyDescent="0.25">
      <c r="A23" s="21" t="s">
        <v>28</v>
      </c>
      <c r="B23" s="68" t="s">
        <v>58</v>
      </c>
      <c r="C23" s="29" t="s">
        <v>72</v>
      </c>
      <c r="D23" s="68" t="s">
        <v>29</v>
      </c>
      <c r="E23" s="11">
        <f>E24</f>
        <v>1860.2</v>
      </c>
      <c r="F23" s="11">
        <f>F24</f>
        <v>1888.7</v>
      </c>
      <c r="G23" s="11">
        <f>G24</f>
        <v>1964.4</v>
      </c>
    </row>
    <row r="24" spans="1:7" ht="15.75" customHeight="1" x14ac:dyDescent="0.25">
      <c r="A24" s="26" t="s">
        <v>80</v>
      </c>
      <c r="B24" s="68" t="s">
        <v>58</v>
      </c>
      <c r="C24" s="29" t="s">
        <v>72</v>
      </c>
      <c r="D24" s="68" t="s">
        <v>30</v>
      </c>
      <c r="E24" s="11">
        <v>1860.2</v>
      </c>
      <c r="F24" s="11">
        <v>1888.7</v>
      </c>
      <c r="G24" s="11">
        <v>1964.4</v>
      </c>
    </row>
    <row r="25" spans="1:7" ht="15.75" customHeight="1" x14ac:dyDescent="0.25">
      <c r="A25" s="26" t="s">
        <v>32</v>
      </c>
      <c r="B25" s="68" t="s">
        <v>58</v>
      </c>
      <c r="C25" s="29" t="s">
        <v>72</v>
      </c>
      <c r="D25" s="68" t="s">
        <v>33</v>
      </c>
      <c r="E25" s="11">
        <f>E26</f>
        <v>697.5</v>
      </c>
      <c r="F25" s="11">
        <f>F26</f>
        <v>0</v>
      </c>
      <c r="G25" s="11">
        <f>G26</f>
        <v>0</v>
      </c>
    </row>
    <row r="26" spans="1:7" ht="15.75" customHeight="1" x14ac:dyDescent="0.25">
      <c r="A26" s="42" t="s">
        <v>34</v>
      </c>
      <c r="B26" s="70" t="s">
        <v>58</v>
      </c>
      <c r="C26" s="43" t="s">
        <v>72</v>
      </c>
      <c r="D26" s="70" t="s">
        <v>35</v>
      </c>
      <c r="E26" s="12">
        <v>697.5</v>
      </c>
      <c r="F26" s="12"/>
      <c r="G26" s="12"/>
    </row>
    <row r="27" spans="1:7" ht="15.75" customHeight="1" x14ac:dyDescent="0.25">
      <c r="A27" s="26" t="s">
        <v>39</v>
      </c>
      <c r="B27" s="68" t="s">
        <v>58</v>
      </c>
      <c r="C27" s="29" t="s">
        <v>72</v>
      </c>
      <c r="D27" s="68">
        <v>800</v>
      </c>
      <c r="E27" s="12">
        <f>E28</f>
        <v>3.6</v>
      </c>
      <c r="F27" s="12">
        <f>F28</f>
        <v>0</v>
      </c>
      <c r="G27" s="12">
        <f>G28</f>
        <v>0</v>
      </c>
    </row>
    <row r="28" spans="1:7" ht="15.75" customHeight="1" thickBot="1" x14ac:dyDescent="0.3">
      <c r="A28" s="74" t="s">
        <v>85</v>
      </c>
      <c r="B28" s="71" t="s">
        <v>58</v>
      </c>
      <c r="C28" s="75" t="s">
        <v>72</v>
      </c>
      <c r="D28" s="76">
        <v>850</v>
      </c>
      <c r="E28" s="40">
        <v>3.6</v>
      </c>
      <c r="F28" s="40"/>
      <c r="G28" s="40"/>
    </row>
    <row r="29" spans="1:7" ht="43.5" customHeight="1" thickBot="1" x14ac:dyDescent="0.3">
      <c r="A29" s="77" t="s">
        <v>10</v>
      </c>
      <c r="B29" s="59" t="s">
        <v>11</v>
      </c>
      <c r="C29" s="59"/>
      <c r="D29" s="59"/>
      <c r="E29" s="49">
        <f>E30+E39</f>
        <v>9212.0999999999985</v>
      </c>
      <c r="F29" s="49">
        <f>F30+F39</f>
        <v>9061.7000000000007</v>
      </c>
      <c r="G29" s="49">
        <f>G30+G39</f>
        <v>9424.2000000000007</v>
      </c>
    </row>
    <row r="30" spans="1:7" s="209" customFormat="1" ht="33" customHeight="1" x14ac:dyDescent="0.25">
      <c r="A30" s="32" t="s">
        <v>60</v>
      </c>
      <c r="B30" s="79" t="s">
        <v>31</v>
      </c>
      <c r="C30" s="80" t="s">
        <v>36</v>
      </c>
      <c r="D30" s="81"/>
      <c r="E30" s="47">
        <f>E31</f>
        <v>6567.0999999999995</v>
      </c>
      <c r="F30" s="47">
        <f>F31</f>
        <v>6375.6</v>
      </c>
      <c r="G30" s="47">
        <f>G31</f>
        <v>6630.5</v>
      </c>
    </row>
    <row r="31" spans="1:7" ht="29.25" customHeight="1" x14ac:dyDescent="0.25">
      <c r="A31" s="21" t="s">
        <v>61</v>
      </c>
      <c r="B31" s="22" t="s">
        <v>31</v>
      </c>
      <c r="C31" s="68" t="s">
        <v>73</v>
      </c>
      <c r="D31" s="29"/>
      <c r="E31" s="11">
        <f>E32+E34+E36</f>
        <v>6567.0999999999995</v>
      </c>
      <c r="F31" s="11">
        <f>F32+F34+F36</f>
        <v>6375.6</v>
      </c>
      <c r="G31" s="11">
        <f>G32+G34+G36</f>
        <v>6630.5</v>
      </c>
    </row>
    <row r="32" spans="1:7" ht="28.5" customHeight="1" x14ac:dyDescent="0.25">
      <c r="A32" s="21" t="s">
        <v>28</v>
      </c>
      <c r="B32" s="22" t="s">
        <v>31</v>
      </c>
      <c r="C32" s="68" t="s">
        <v>73</v>
      </c>
      <c r="D32" s="29" t="s">
        <v>29</v>
      </c>
      <c r="E32" s="11">
        <f>E33</f>
        <v>6299.2</v>
      </c>
      <c r="F32" s="11">
        <f>F33</f>
        <v>6375.6</v>
      </c>
      <c r="G32" s="11">
        <f>G33</f>
        <v>6630.5</v>
      </c>
    </row>
    <row r="33" spans="1:7" ht="15.75" customHeight="1" x14ac:dyDescent="0.25">
      <c r="A33" s="26" t="s">
        <v>80</v>
      </c>
      <c r="B33" s="22" t="s">
        <v>31</v>
      </c>
      <c r="C33" s="68" t="s">
        <v>73</v>
      </c>
      <c r="D33" s="29" t="s">
        <v>30</v>
      </c>
      <c r="E33" s="11">
        <v>6299.2</v>
      </c>
      <c r="F33" s="11">
        <v>6375.6</v>
      </c>
      <c r="G33" s="11">
        <v>6630.5</v>
      </c>
    </row>
    <row r="34" spans="1:7" ht="15.75" customHeight="1" x14ac:dyDescent="0.25">
      <c r="A34" s="26" t="s">
        <v>32</v>
      </c>
      <c r="B34" s="22" t="s">
        <v>31</v>
      </c>
      <c r="C34" s="68" t="s">
        <v>73</v>
      </c>
      <c r="D34" s="29" t="s">
        <v>33</v>
      </c>
      <c r="E34" s="11">
        <f>E35</f>
        <v>175.7</v>
      </c>
      <c r="F34" s="11">
        <f>F35</f>
        <v>0</v>
      </c>
      <c r="G34" s="11">
        <f>G35</f>
        <v>0</v>
      </c>
    </row>
    <row r="35" spans="1:7" ht="15.75" customHeight="1" x14ac:dyDescent="0.25">
      <c r="A35" s="42" t="s">
        <v>34</v>
      </c>
      <c r="B35" s="27" t="s">
        <v>31</v>
      </c>
      <c r="C35" s="70" t="s">
        <v>73</v>
      </c>
      <c r="D35" s="43" t="s">
        <v>35</v>
      </c>
      <c r="E35" s="12">
        <v>175.7</v>
      </c>
      <c r="F35" s="12"/>
      <c r="G35" s="12"/>
    </row>
    <row r="36" spans="1:7" ht="15.75" customHeight="1" x14ac:dyDescent="0.25">
      <c r="A36" s="26" t="s">
        <v>39</v>
      </c>
      <c r="B36" s="22" t="s">
        <v>31</v>
      </c>
      <c r="C36" s="68" t="s">
        <v>73</v>
      </c>
      <c r="D36" s="29">
        <v>800</v>
      </c>
      <c r="E36" s="11">
        <f>E38+E37</f>
        <v>92.199999999999989</v>
      </c>
      <c r="F36" s="11">
        <f>F38+F37</f>
        <v>0</v>
      </c>
      <c r="G36" s="11">
        <f>G38+G37</f>
        <v>0</v>
      </c>
    </row>
    <row r="37" spans="1:7" ht="15.75" hidden="1" customHeight="1" x14ac:dyDescent="0.25">
      <c r="A37" s="26" t="s">
        <v>86</v>
      </c>
      <c r="B37" s="22" t="s">
        <v>31</v>
      </c>
      <c r="C37" s="68" t="s">
        <v>73</v>
      </c>
      <c r="D37" s="29">
        <v>830</v>
      </c>
      <c r="E37" s="11"/>
      <c r="F37" s="11"/>
      <c r="G37" s="11"/>
    </row>
    <row r="38" spans="1:7" ht="15.75" customHeight="1" thickBot="1" x14ac:dyDescent="0.3">
      <c r="A38" s="74" t="s">
        <v>85</v>
      </c>
      <c r="B38" s="82" t="s">
        <v>31</v>
      </c>
      <c r="C38" s="76" t="s">
        <v>73</v>
      </c>
      <c r="D38" s="76">
        <v>850</v>
      </c>
      <c r="E38" s="13">
        <f>5.6+86.6</f>
        <v>92.199999999999989</v>
      </c>
      <c r="F38" s="13"/>
      <c r="G38" s="13"/>
    </row>
    <row r="39" spans="1:7" ht="51" customHeight="1" thickBot="1" x14ac:dyDescent="0.3">
      <c r="A39" s="30" t="s">
        <v>153</v>
      </c>
      <c r="B39" s="101" t="s">
        <v>31</v>
      </c>
      <c r="C39" s="62" t="s">
        <v>114</v>
      </c>
      <c r="D39" s="102"/>
      <c r="E39" s="103">
        <f>E40+E45</f>
        <v>2645</v>
      </c>
      <c r="F39" s="103">
        <f>F40+F45</f>
        <v>2686.1</v>
      </c>
      <c r="G39" s="103">
        <f>G40+G45</f>
        <v>2793.7</v>
      </c>
    </row>
    <row r="40" spans="1:7" ht="52.5" customHeight="1" x14ac:dyDescent="0.25">
      <c r="A40" s="30" t="s">
        <v>113</v>
      </c>
      <c r="B40" s="101" t="s">
        <v>31</v>
      </c>
      <c r="C40" s="127" t="s">
        <v>159</v>
      </c>
      <c r="D40" s="102"/>
      <c r="E40" s="103">
        <f>E41+E43</f>
        <v>2645</v>
      </c>
      <c r="F40" s="103">
        <f>F41+F43</f>
        <v>2686.1</v>
      </c>
      <c r="G40" s="103">
        <f>G41+G43</f>
        <v>2793.7</v>
      </c>
    </row>
    <row r="41" spans="1:7" ht="43.5" customHeight="1" x14ac:dyDescent="0.25">
      <c r="A41" s="21" t="s">
        <v>28</v>
      </c>
      <c r="B41" s="24" t="s">
        <v>31</v>
      </c>
      <c r="C41" s="35" t="s">
        <v>134</v>
      </c>
      <c r="D41" s="29">
        <v>100</v>
      </c>
      <c r="E41" s="11">
        <f>E42</f>
        <v>2153.6</v>
      </c>
      <c r="F41" s="11">
        <f>F42</f>
        <v>2175.1</v>
      </c>
      <c r="G41" s="11">
        <f>G42</f>
        <v>2262.1999999999998</v>
      </c>
    </row>
    <row r="42" spans="1:7" ht="15.75" customHeight="1" x14ac:dyDescent="0.25">
      <c r="A42" s="26" t="s">
        <v>80</v>
      </c>
      <c r="B42" s="24" t="s">
        <v>31</v>
      </c>
      <c r="C42" s="35" t="s">
        <v>134</v>
      </c>
      <c r="D42" s="29">
        <v>120</v>
      </c>
      <c r="E42" s="11">
        <v>2153.6</v>
      </c>
      <c r="F42" s="11">
        <v>2175.1</v>
      </c>
      <c r="G42" s="11">
        <v>2262.1999999999998</v>
      </c>
    </row>
    <row r="43" spans="1:7" ht="15.75" customHeight="1" x14ac:dyDescent="0.25">
      <c r="A43" s="26" t="s">
        <v>32</v>
      </c>
      <c r="B43" s="24" t="s">
        <v>31</v>
      </c>
      <c r="C43" s="35" t="s">
        <v>134</v>
      </c>
      <c r="D43" s="29">
        <v>200</v>
      </c>
      <c r="E43" s="11">
        <f>E44</f>
        <v>491.4</v>
      </c>
      <c r="F43" s="11">
        <f>F44</f>
        <v>511</v>
      </c>
      <c r="G43" s="11">
        <f>G44</f>
        <v>531.5</v>
      </c>
    </row>
    <row r="44" spans="1:7" ht="15.75" customHeight="1" thickBot="1" x14ac:dyDescent="0.3">
      <c r="A44" s="37" t="s">
        <v>34</v>
      </c>
      <c r="B44" s="136" t="s">
        <v>31</v>
      </c>
      <c r="C44" s="35" t="s">
        <v>134</v>
      </c>
      <c r="D44" s="39">
        <v>240</v>
      </c>
      <c r="E44" s="40">
        <v>491.4</v>
      </c>
      <c r="F44" s="40">
        <v>511</v>
      </c>
      <c r="G44" s="40">
        <v>531.5</v>
      </c>
    </row>
    <row r="45" spans="1:7" ht="15.75" hidden="1" customHeight="1" thickBot="1" x14ac:dyDescent="0.3">
      <c r="A45" s="96" t="s">
        <v>87</v>
      </c>
      <c r="B45" s="135" t="s">
        <v>88</v>
      </c>
      <c r="C45" s="56"/>
      <c r="D45" s="106"/>
      <c r="E45" s="14">
        <f>E46</f>
        <v>0</v>
      </c>
      <c r="F45" s="14">
        <f t="shared" ref="F45:G48" si="2">F46</f>
        <v>0</v>
      </c>
      <c r="G45" s="14">
        <f t="shared" si="2"/>
        <v>0</v>
      </c>
    </row>
    <row r="46" spans="1:7" ht="15.75" hidden="1" customHeight="1" thickBot="1" x14ac:dyDescent="0.3">
      <c r="A46" s="84" t="s">
        <v>89</v>
      </c>
      <c r="B46" s="85" t="s">
        <v>88</v>
      </c>
      <c r="C46" s="59">
        <v>7400000000</v>
      </c>
      <c r="D46" s="76"/>
      <c r="E46" s="13">
        <f>E47</f>
        <v>0</v>
      </c>
      <c r="F46" s="13">
        <f t="shared" si="2"/>
        <v>0</v>
      </c>
      <c r="G46" s="13">
        <f t="shared" si="2"/>
        <v>0</v>
      </c>
    </row>
    <row r="47" spans="1:7" ht="15.75" hidden="1" customHeight="1" x14ac:dyDescent="0.25">
      <c r="A47" s="20" t="s">
        <v>90</v>
      </c>
      <c r="B47" s="86" t="s">
        <v>88</v>
      </c>
      <c r="C47" s="65">
        <v>7400072100</v>
      </c>
      <c r="D47" s="80"/>
      <c r="E47" s="15">
        <f>E48</f>
        <v>0</v>
      </c>
      <c r="F47" s="15">
        <f t="shared" si="2"/>
        <v>0</v>
      </c>
      <c r="G47" s="15">
        <f t="shared" si="2"/>
        <v>0</v>
      </c>
    </row>
    <row r="48" spans="1:7" ht="15.75" hidden="1" customHeight="1" x14ac:dyDescent="0.25">
      <c r="A48" s="26" t="s">
        <v>39</v>
      </c>
      <c r="B48" s="23" t="s">
        <v>88</v>
      </c>
      <c r="C48" s="68">
        <v>7400072100</v>
      </c>
      <c r="D48" s="68">
        <v>800</v>
      </c>
      <c r="E48" s="16">
        <f>E49</f>
        <v>0</v>
      </c>
      <c r="F48" s="16">
        <f t="shared" si="2"/>
        <v>0</v>
      </c>
      <c r="G48" s="16">
        <f t="shared" si="2"/>
        <v>0</v>
      </c>
    </row>
    <row r="49" spans="1:7" ht="15.75" hidden="1" customHeight="1" thickBot="1" x14ac:dyDescent="0.3">
      <c r="A49" s="87" t="s">
        <v>91</v>
      </c>
      <c r="B49" s="88" t="s">
        <v>88</v>
      </c>
      <c r="C49" s="80">
        <v>7400072100</v>
      </c>
      <c r="D49" s="80">
        <v>880</v>
      </c>
      <c r="E49" s="47"/>
      <c r="F49" s="47"/>
      <c r="G49" s="47"/>
    </row>
    <row r="50" spans="1:7" ht="15.75" customHeight="1" thickBot="1" x14ac:dyDescent="0.3">
      <c r="A50" s="58" t="s">
        <v>12</v>
      </c>
      <c r="B50" s="89" t="s">
        <v>13</v>
      </c>
      <c r="C50" s="59"/>
      <c r="D50" s="59"/>
      <c r="E50" s="49">
        <f>E51</f>
        <v>5.4</v>
      </c>
      <c r="F50" s="49">
        <f t="shared" ref="F50:G53" si="3">F51</f>
        <v>5</v>
      </c>
      <c r="G50" s="49">
        <f t="shared" si="3"/>
        <v>5</v>
      </c>
    </row>
    <row r="51" spans="1:7" ht="15.75" customHeight="1" x14ac:dyDescent="0.25">
      <c r="A51" s="32" t="s">
        <v>97</v>
      </c>
      <c r="B51" s="78" t="s">
        <v>37</v>
      </c>
      <c r="C51" s="46" t="s">
        <v>38</v>
      </c>
      <c r="D51" s="78"/>
      <c r="E51" s="16">
        <f>E52</f>
        <v>5.4</v>
      </c>
      <c r="F51" s="16">
        <f t="shared" si="3"/>
        <v>5</v>
      </c>
      <c r="G51" s="16">
        <f t="shared" si="3"/>
        <v>5</v>
      </c>
    </row>
    <row r="52" spans="1:7" ht="15.75" customHeight="1" x14ac:dyDescent="0.25">
      <c r="A52" s="21" t="s">
        <v>96</v>
      </c>
      <c r="B52" s="68" t="s">
        <v>37</v>
      </c>
      <c r="C52" s="29" t="s">
        <v>74</v>
      </c>
      <c r="D52" s="68"/>
      <c r="E52" s="11">
        <f>E53</f>
        <v>5.4</v>
      </c>
      <c r="F52" s="11">
        <f t="shared" si="3"/>
        <v>5</v>
      </c>
      <c r="G52" s="11">
        <f t="shared" si="3"/>
        <v>5</v>
      </c>
    </row>
    <row r="53" spans="1:7" ht="15.75" customHeight="1" x14ac:dyDescent="0.25">
      <c r="A53" s="26" t="s">
        <v>39</v>
      </c>
      <c r="B53" s="68" t="s">
        <v>37</v>
      </c>
      <c r="C53" s="29" t="s">
        <v>74</v>
      </c>
      <c r="D53" s="68" t="s">
        <v>40</v>
      </c>
      <c r="E53" s="11">
        <f>E54</f>
        <v>5.4</v>
      </c>
      <c r="F53" s="11">
        <f t="shared" si="3"/>
        <v>5</v>
      </c>
      <c r="G53" s="11">
        <f t="shared" si="3"/>
        <v>5</v>
      </c>
    </row>
    <row r="54" spans="1:7" ht="16.5" customHeight="1" thickBot="1" x14ac:dyDescent="0.3">
      <c r="A54" s="42" t="s">
        <v>41</v>
      </c>
      <c r="B54" s="70" t="s">
        <v>37</v>
      </c>
      <c r="C54" s="43" t="s">
        <v>74</v>
      </c>
      <c r="D54" s="70" t="s">
        <v>42</v>
      </c>
      <c r="E54" s="12">
        <v>5.4</v>
      </c>
      <c r="F54" s="12">
        <v>5</v>
      </c>
      <c r="G54" s="12">
        <v>5</v>
      </c>
    </row>
    <row r="55" spans="1:7" ht="21" customHeight="1" thickBot="1" x14ac:dyDescent="0.3">
      <c r="A55" s="83" t="s">
        <v>92</v>
      </c>
      <c r="B55" s="62" t="s">
        <v>93</v>
      </c>
      <c r="C55" s="90"/>
      <c r="D55" s="56"/>
      <c r="E55" s="49">
        <f>E56+E70+E74+E66+E60</f>
        <v>447.6</v>
      </c>
      <c r="F55" s="49">
        <f>F56+F70+F74+F66+F60</f>
        <v>657.8</v>
      </c>
      <c r="G55" s="49">
        <f>G56+G70+G74+G66+G60</f>
        <v>823.5</v>
      </c>
    </row>
    <row r="56" spans="1:7" ht="33.75" customHeight="1" x14ac:dyDescent="0.25">
      <c r="A56" s="30" t="s">
        <v>141</v>
      </c>
      <c r="B56" s="31" t="s">
        <v>93</v>
      </c>
      <c r="C56" s="137" t="s">
        <v>143</v>
      </c>
      <c r="D56" s="66"/>
      <c r="E56" s="9">
        <f>E57</f>
        <v>40</v>
      </c>
      <c r="F56" s="9">
        <f t="shared" ref="F56:G58" si="4">F57</f>
        <v>0</v>
      </c>
      <c r="G56" s="9">
        <f t="shared" si="4"/>
        <v>0</v>
      </c>
    </row>
    <row r="57" spans="1:7" ht="31.5" customHeight="1" x14ac:dyDescent="0.25">
      <c r="A57" s="21" t="s">
        <v>142</v>
      </c>
      <c r="B57" s="24" t="s">
        <v>93</v>
      </c>
      <c r="C57" s="110" t="s">
        <v>144</v>
      </c>
      <c r="D57" s="68"/>
      <c r="E57" s="10">
        <f>E58</f>
        <v>40</v>
      </c>
      <c r="F57" s="10">
        <f t="shared" si="4"/>
        <v>0</v>
      </c>
      <c r="G57" s="10">
        <f t="shared" si="4"/>
        <v>0</v>
      </c>
    </row>
    <row r="58" spans="1:7" ht="19.5" customHeight="1" x14ac:dyDescent="0.25">
      <c r="A58" s="26" t="s">
        <v>51</v>
      </c>
      <c r="B58" s="41" t="s">
        <v>93</v>
      </c>
      <c r="C58" s="110" t="s">
        <v>144</v>
      </c>
      <c r="D58" s="68" t="s">
        <v>33</v>
      </c>
      <c r="E58" s="10">
        <f>E59</f>
        <v>40</v>
      </c>
      <c r="F58" s="10">
        <f t="shared" si="4"/>
        <v>0</v>
      </c>
      <c r="G58" s="10">
        <f t="shared" si="4"/>
        <v>0</v>
      </c>
    </row>
    <row r="59" spans="1:7" ht="16.5" customHeight="1" thickBot="1" x14ac:dyDescent="0.3">
      <c r="A59" s="74" t="s">
        <v>47</v>
      </c>
      <c r="B59" s="24" t="s">
        <v>93</v>
      </c>
      <c r="C59" s="110" t="s">
        <v>144</v>
      </c>
      <c r="D59" s="76" t="s">
        <v>35</v>
      </c>
      <c r="E59" s="117">
        <v>40</v>
      </c>
      <c r="F59" s="117"/>
      <c r="G59" s="117"/>
    </row>
    <row r="60" spans="1:7" ht="44.25" customHeight="1" x14ac:dyDescent="0.25">
      <c r="A60" s="30" t="s">
        <v>192</v>
      </c>
      <c r="B60" s="31" t="s">
        <v>93</v>
      </c>
      <c r="C60" s="137" t="s">
        <v>193</v>
      </c>
      <c r="D60" s="66"/>
      <c r="E60" s="15">
        <f>E61</f>
        <v>336.2</v>
      </c>
      <c r="F60" s="145">
        <f>F61</f>
        <v>157.9</v>
      </c>
      <c r="G60" s="15">
        <f>G61</f>
        <v>0</v>
      </c>
    </row>
    <row r="61" spans="1:7" ht="33.75" customHeight="1" x14ac:dyDescent="0.25">
      <c r="A61" s="21" t="s">
        <v>194</v>
      </c>
      <c r="B61" s="24" t="s">
        <v>93</v>
      </c>
      <c r="C61" s="110" t="s">
        <v>195</v>
      </c>
      <c r="D61" s="68"/>
      <c r="E61" s="11">
        <f>E62+E64</f>
        <v>336.2</v>
      </c>
      <c r="F61" s="147">
        <f>F62+F64</f>
        <v>157.9</v>
      </c>
      <c r="G61" s="11">
        <f>G62+G64</f>
        <v>0</v>
      </c>
    </row>
    <row r="62" spans="1:7" ht="16.5" customHeight="1" x14ac:dyDescent="0.25">
      <c r="A62" s="26" t="s">
        <v>51</v>
      </c>
      <c r="B62" s="24" t="s">
        <v>93</v>
      </c>
      <c r="C62" s="110" t="s">
        <v>195</v>
      </c>
      <c r="D62" s="68">
        <v>200</v>
      </c>
      <c r="E62" s="11">
        <f>E63</f>
        <v>336.2</v>
      </c>
      <c r="F62" s="147">
        <f>F63</f>
        <v>157.9</v>
      </c>
      <c r="G62" s="11">
        <f>G63</f>
        <v>0</v>
      </c>
    </row>
    <row r="63" spans="1:7" ht="16.5" customHeight="1" thickBot="1" x14ac:dyDescent="0.3">
      <c r="A63" s="26" t="s">
        <v>47</v>
      </c>
      <c r="B63" s="24" t="s">
        <v>93</v>
      </c>
      <c r="C63" s="110" t="s">
        <v>195</v>
      </c>
      <c r="D63" s="68">
        <v>240</v>
      </c>
      <c r="E63" s="11">
        <v>336.2</v>
      </c>
      <c r="F63" s="147">
        <v>157.9</v>
      </c>
      <c r="G63" s="11">
        <v>0</v>
      </c>
    </row>
    <row r="64" spans="1:7" ht="16.5" hidden="1" customHeight="1" x14ac:dyDescent="0.25">
      <c r="A64" s="26" t="s">
        <v>39</v>
      </c>
      <c r="B64" s="24" t="s">
        <v>93</v>
      </c>
      <c r="C64" s="110" t="s">
        <v>195</v>
      </c>
      <c r="D64" s="70">
        <v>800</v>
      </c>
      <c r="E64" s="12">
        <f>E65</f>
        <v>0</v>
      </c>
      <c r="F64" s="146">
        <f>F65</f>
        <v>0</v>
      </c>
      <c r="G64" s="12">
        <f>G65</f>
        <v>0</v>
      </c>
    </row>
    <row r="65" spans="1:7" ht="16.5" hidden="1" customHeight="1" thickBot="1" x14ac:dyDescent="0.3">
      <c r="A65" s="37" t="s">
        <v>85</v>
      </c>
      <c r="B65" s="45" t="s">
        <v>93</v>
      </c>
      <c r="C65" s="111" t="s">
        <v>195</v>
      </c>
      <c r="D65" s="71">
        <v>850</v>
      </c>
      <c r="E65" s="40"/>
      <c r="F65" s="148"/>
      <c r="G65" s="40"/>
    </row>
    <row r="66" spans="1:7" ht="33.75" hidden="1" customHeight="1" x14ac:dyDescent="0.25">
      <c r="A66" s="63" t="s">
        <v>160</v>
      </c>
      <c r="B66" s="41" t="s">
        <v>93</v>
      </c>
      <c r="C66" s="91">
        <v>7600000000</v>
      </c>
      <c r="D66" s="65"/>
      <c r="E66" s="158">
        <f>E67</f>
        <v>0</v>
      </c>
      <c r="F66" s="159">
        <f>F68</f>
        <v>0</v>
      </c>
      <c r="G66" s="159">
        <f>G68</f>
        <v>0</v>
      </c>
    </row>
    <row r="67" spans="1:7" ht="15.75" hidden="1" customHeight="1" x14ac:dyDescent="0.25">
      <c r="A67" s="21" t="s">
        <v>161</v>
      </c>
      <c r="B67" s="44" t="s">
        <v>93</v>
      </c>
      <c r="C67" s="43">
        <v>7600073100</v>
      </c>
      <c r="D67" s="70"/>
      <c r="E67" s="146">
        <f>E68</f>
        <v>0</v>
      </c>
      <c r="F67" s="12">
        <f>F68</f>
        <v>0</v>
      </c>
      <c r="G67" s="12">
        <f>G68</f>
        <v>0</v>
      </c>
    </row>
    <row r="68" spans="1:7" ht="17.25" hidden="1" customHeight="1" x14ac:dyDescent="0.25">
      <c r="A68" s="42" t="s">
        <v>39</v>
      </c>
      <c r="B68" s="24" t="s">
        <v>93</v>
      </c>
      <c r="C68" s="70">
        <v>7600073100</v>
      </c>
      <c r="D68" s="70">
        <v>800</v>
      </c>
      <c r="E68" s="146">
        <f>E69</f>
        <v>0</v>
      </c>
      <c r="F68" s="12">
        <f>F69</f>
        <v>0</v>
      </c>
      <c r="G68" s="12">
        <f>G69</f>
        <v>0</v>
      </c>
    </row>
    <row r="69" spans="1:7" ht="15.75" hidden="1" customHeight="1" thickBot="1" x14ac:dyDescent="0.3">
      <c r="A69" s="154" t="s">
        <v>85</v>
      </c>
      <c r="B69" s="41" t="s">
        <v>93</v>
      </c>
      <c r="C69" s="71">
        <v>7600073100</v>
      </c>
      <c r="D69" s="70">
        <v>850</v>
      </c>
      <c r="E69" s="146"/>
      <c r="F69" s="40"/>
      <c r="G69" s="40"/>
    </row>
    <row r="70" spans="1:7" ht="32.25" customHeight="1" x14ac:dyDescent="0.25">
      <c r="A70" s="149" t="s">
        <v>154</v>
      </c>
      <c r="B70" s="31" t="s">
        <v>93</v>
      </c>
      <c r="C70" s="67">
        <v>7700000000</v>
      </c>
      <c r="D70" s="66"/>
      <c r="E70" s="145"/>
      <c r="F70" s="15">
        <f t="shared" ref="F70:G72" si="5">F71</f>
        <v>428.5</v>
      </c>
      <c r="G70" s="9">
        <f t="shared" si="5"/>
        <v>752.1</v>
      </c>
    </row>
    <row r="71" spans="1:7" ht="15.75" customHeight="1" x14ac:dyDescent="0.25">
      <c r="A71" s="150" t="s">
        <v>155</v>
      </c>
      <c r="B71" s="41" t="s">
        <v>93</v>
      </c>
      <c r="C71" s="29" t="s">
        <v>156</v>
      </c>
      <c r="D71" s="68"/>
      <c r="E71" s="147"/>
      <c r="F71" s="11">
        <f t="shared" si="5"/>
        <v>428.5</v>
      </c>
      <c r="G71" s="10">
        <f t="shared" si="5"/>
        <v>752.1</v>
      </c>
    </row>
    <row r="72" spans="1:7" ht="15.75" customHeight="1" x14ac:dyDescent="0.25">
      <c r="A72" s="150" t="s">
        <v>39</v>
      </c>
      <c r="B72" s="24" t="s">
        <v>93</v>
      </c>
      <c r="C72" s="29" t="s">
        <v>156</v>
      </c>
      <c r="D72" s="70">
        <v>800</v>
      </c>
      <c r="E72" s="147"/>
      <c r="F72" s="11">
        <f t="shared" si="5"/>
        <v>428.5</v>
      </c>
      <c r="G72" s="10">
        <f t="shared" si="5"/>
        <v>752.1</v>
      </c>
    </row>
    <row r="73" spans="1:7" ht="16.5" customHeight="1" thickBot="1" x14ac:dyDescent="0.3">
      <c r="A73" s="42" t="s">
        <v>41</v>
      </c>
      <c r="B73" s="151" t="s">
        <v>93</v>
      </c>
      <c r="C73" s="43" t="s">
        <v>156</v>
      </c>
      <c r="D73" s="71">
        <v>870</v>
      </c>
      <c r="E73" s="148"/>
      <c r="F73" s="40">
        <v>428.5</v>
      </c>
      <c r="G73" s="40">
        <v>752.1</v>
      </c>
    </row>
    <row r="74" spans="1:7" ht="46.5" customHeight="1" x14ac:dyDescent="0.25">
      <c r="A74" s="149" t="s">
        <v>157</v>
      </c>
      <c r="B74" s="31" t="s">
        <v>93</v>
      </c>
      <c r="C74" s="66">
        <v>7800000000</v>
      </c>
      <c r="D74" s="66"/>
      <c r="E74" s="15">
        <f t="shared" ref="E74:G75" si="6">E75</f>
        <v>71.400000000000006</v>
      </c>
      <c r="F74" s="15">
        <f t="shared" si="6"/>
        <v>71.400000000000006</v>
      </c>
      <c r="G74" s="9">
        <f t="shared" si="6"/>
        <v>71.400000000000006</v>
      </c>
    </row>
    <row r="75" spans="1:7" ht="15.75" customHeight="1" x14ac:dyDescent="0.25">
      <c r="A75" s="26" t="s">
        <v>32</v>
      </c>
      <c r="B75" s="41" t="s">
        <v>93</v>
      </c>
      <c r="C75" s="81">
        <v>7800074941</v>
      </c>
      <c r="D75" s="68">
        <v>200</v>
      </c>
      <c r="E75" s="11">
        <f t="shared" si="6"/>
        <v>71.400000000000006</v>
      </c>
      <c r="F75" s="11">
        <f t="shared" si="6"/>
        <v>71.400000000000006</v>
      </c>
      <c r="G75" s="11">
        <f t="shared" si="6"/>
        <v>71.400000000000006</v>
      </c>
    </row>
    <row r="76" spans="1:7" ht="15.75" customHeight="1" thickBot="1" x14ac:dyDescent="0.3">
      <c r="A76" s="42" t="s">
        <v>34</v>
      </c>
      <c r="B76" s="24" t="s">
        <v>93</v>
      </c>
      <c r="C76" s="71">
        <v>7800074941</v>
      </c>
      <c r="D76" s="68">
        <v>240</v>
      </c>
      <c r="E76" s="11">
        <v>71.400000000000006</v>
      </c>
      <c r="F76" s="11">
        <v>71.400000000000006</v>
      </c>
      <c r="G76" s="11">
        <v>71.400000000000006</v>
      </c>
    </row>
    <row r="77" spans="1:7" ht="16.5" customHeight="1" thickBot="1" x14ac:dyDescent="0.3">
      <c r="A77" s="83" t="s">
        <v>77</v>
      </c>
      <c r="B77" s="153" t="s">
        <v>68</v>
      </c>
      <c r="C77" s="56"/>
      <c r="D77" s="90"/>
      <c r="E77" s="49">
        <f>E83+E78</f>
        <v>70</v>
      </c>
      <c r="F77" s="49">
        <f>F83+F78</f>
        <v>0</v>
      </c>
      <c r="G77" s="49">
        <f>G83+G78</f>
        <v>0</v>
      </c>
    </row>
    <row r="78" spans="1:7" ht="30.75" customHeight="1" thickBot="1" x14ac:dyDescent="0.3">
      <c r="A78" s="61" t="s">
        <v>200</v>
      </c>
      <c r="B78" s="138" t="s">
        <v>201</v>
      </c>
      <c r="C78" s="56"/>
      <c r="D78" s="90"/>
      <c r="E78" s="49">
        <f>E79</f>
        <v>30</v>
      </c>
      <c r="F78" s="49">
        <f t="shared" ref="F78:G81" si="7">F79</f>
        <v>0</v>
      </c>
      <c r="G78" s="49">
        <f t="shared" si="7"/>
        <v>0</v>
      </c>
    </row>
    <row r="79" spans="1:7" ht="47.25" customHeight="1" x14ac:dyDescent="0.25">
      <c r="A79" s="32" t="s">
        <v>145</v>
      </c>
      <c r="B79" s="31" t="s">
        <v>201</v>
      </c>
      <c r="C79" s="139" t="s">
        <v>146</v>
      </c>
      <c r="D79" s="46"/>
      <c r="E79" s="16">
        <f>E80</f>
        <v>30</v>
      </c>
      <c r="F79" s="16">
        <f t="shared" si="7"/>
        <v>0</v>
      </c>
      <c r="G79" s="16">
        <f t="shared" si="7"/>
        <v>0</v>
      </c>
    </row>
    <row r="80" spans="1:7" ht="52.5" customHeight="1" x14ac:dyDescent="0.25">
      <c r="A80" s="21" t="s">
        <v>150</v>
      </c>
      <c r="B80" s="24" t="s">
        <v>201</v>
      </c>
      <c r="C80" s="140" t="s">
        <v>147</v>
      </c>
      <c r="D80" s="29"/>
      <c r="E80" s="11">
        <f>E81</f>
        <v>30</v>
      </c>
      <c r="F80" s="11">
        <f t="shared" si="7"/>
        <v>0</v>
      </c>
      <c r="G80" s="11">
        <f t="shared" si="7"/>
        <v>0</v>
      </c>
    </row>
    <row r="81" spans="1:9" ht="15.75" customHeight="1" x14ac:dyDescent="0.25">
      <c r="A81" s="26" t="s">
        <v>51</v>
      </c>
      <c r="B81" s="24" t="s">
        <v>201</v>
      </c>
      <c r="C81" s="140" t="s">
        <v>147</v>
      </c>
      <c r="D81" s="29">
        <v>200</v>
      </c>
      <c r="E81" s="11">
        <f>E82</f>
        <v>30</v>
      </c>
      <c r="F81" s="11">
        <f t="shared" si="7"/>
        <v>0</v>
      </c>
      <c r="G81" s="11">
        <f t="shared" si="7"/>
        <v>0</v>
      </c>
    </row>
    <row r="82" spans="1:9" ht="17.25" customHeight="1" thickBot="1" x14ac:dyDescent="0.3">
      <c r="A82" s="42" t="s">
        <v>47</v>
      </c>
      <c r="B82" s="45" t="s">
        <v>201</v>
      </c>
      <c r="C82" s="140" t="s">
        <v>147</v>
      </c>
      <c r="D82" s="43">
        <v>240</v>
      </c>
      <c r="E82" s="40">
        <v>30</v>
      </c>
      <c r="F82" s="40"/>
      <c r="G82" s="40"/>
    </row>
    <row r="83" spans="1:9" ht="33.75" customHeight="1" thickBot="1" x14ac:dyDescent="0.3">
      <c r="A83" s="61" t="s">
        <v>70</v>
      </c>
      <c r="B83" s="62" t="s">
        <v>69</v>
      </c>
      <c r="C83" s="56"/>
      <c r="D83" s="90"/>
      <c r="E83" s="49">
        <f>E84</f>
        <v>40</v>
      </c>
      <c r="F83" s="49">
        <f t="shared" ref="F83:G86" si="8">F84</f>
        <v>0</v>
      </c>
      <c r="G83" s="49">
        <f t="shared" si="8"/>
        <v>0</v>
      </c>
    </row>
    <row r="84" spans="1:9" ht="28.5" customHeight="1" x14ac:dyDescent="0.25">
      <c r="A84" s="32" t="s">
        <v>71</v>
      </c>
      <c r="B84" s="92" t="s">
        <v>69</v>
      </c>
      <c r="C84" s="78">
        <v>1200000000</v>
      </c>
      <c r="D84" s="46"/>
      <c r="E84" s="16">
        <f>M74+E85</f>
        <v>40</v>
      </c>
      <c r="F84" s="16">
        <f t="shared" si="8"/>
        <v>0</v>
      </c>
      <c r="G84" s="16">
        <f t="shared" si="8"/>
        <v>0</v>
      </c>
    </row>
    <row r="85" spans="1:9" ht="42.75" customHeight="1" x14ac:dyDescent="0.25">
      <c r="A85" s="21" t="s">
        <v>103</v>
      </c>
      <c r="B85" s="93" t="s">
        <v>69</v>
      </c>
      <c r="C85" s="68" t="s">
        <v>76</v>
      </c>
      <c r="D85" s="29"/>
      <c r="E85" s="11">
        <f>E86</f>
        <v>40</v>
      </c>
      <c r="F85" s="11">
        <f t="shared" si="8"/>
        <v>0</v>
      </c>
      <c r="G85" s="11">
        <f t="shared" si="8"/>
        <v>0</v>
      </c>
    </row>
    <row r="86" spans="1:9" ht="15.75" customHeight="1" x14ac:dyDescent="0.25">
      <c r="A86" s="26" t="s">
        <v>51</v>
      </c>
      <c r="B86" s="93" t="s">
        <v>69</v>
      </c>
      <c r="C86" s="68" t="s">
        <v>76</v>
      </c>
      <c r="D86" s="29">
        <v>200</v>
      </c>
      <c r="E86" s="11">
        <f>E87</f>
        <v>40</v>
      </c>
      <c r="F86" s="11">
        <f t="shared" si="8"/>
        <v>0</v>
      </c>
      <c r="G86" s="11">
        <f t="shared" si="8"/>
        <v>0</v>
      </c>
    </row>
    <row r="87" spans="1:9" ht="18.75" customHeight="1" thickBot="1" x14ac:dyDescent="0.3">
      <c r="A87" s="42" t="s">
        <v>47</v>
      </c>
      <c r="B87" s="94" t="s">
        <v>69</v>
      </c>
      <c r="C87" s="70" t="s">
        <v>76</v>
      </c>
      <c r="D87" s="43">
        <v>240</v>
      </c>
      <c r="E87" s="40">
        <v>40</v>
      </c>
      <c r="F87" s="40"/>
      <c r="G87" s="40"/>
      <c r="H87" s="144"/>
    </row>
    <row r="88" spans="1:9" ht="16.5" customHeight="1" thickBot="1" x14ac:dyDescent="0.3">
      <c r="A88" s="83" t="s">
        <v>109</v>
      </c>
      <c r="B88" s="95" t="s">
        <v>111</v>
      </c>
      <c r="C88" s="56"/>
      <c r="D88" s="90"/>
      <c r="E88" s="99">
        <f t="shared" ref="E88:G89" si="9">E89</f>
        <v>22302.7</v>
      </c>
      <c r="F88" s="99">
        <f t="shared" si="9"/>
        <v>22202.6</v>
      </c>
      <c r="G88" s="99">
        <f t="shared" si="9"/>
        <v>22092</v>
      </c>
      <c r="H88" s="144"/>
      <c r="I88" s="144"/>
    </row>
    <row r="89" spans="1:9" ht="15" customHeight="1" thickBot="1" x14ac:dyDescent="0.3">
      <c r="A89" s="96" t="s">
        <v>110</v>
      </c>
      <c r="B89" s="62" t="s">
        <v>112</v>
      </c>
      <c r="C89" s="98"/>
      <c r="D89" s="90"/>
      <c r="E89" s="99">
        <f t="shared" si="9"/>
        <v>22302.7</v>
      </c>
      <c r="F89" s="99">
        <f t="shared" si="9"/>
        <v>22202.6</v>
      </c>
      <c r="G89" s="99">
        <f t="shared" si="9"/>
        <v>22092</v>
      </c>
    </row>
    <row r="90" spans="1:9" ht="42" customHeight="1" x14ac:dyDescent="0.25">
      <c r="A90" s="30" t="s">
        <v>158</v>
      </c>
      <c r="B90" s="101" t="s">
        <v>112</v>
      </c>
      <c r="C90" s="101" t="s">
        <v>114</v>
      </c>
      <c r="D90" s="102"/>
      <c r="E90" s="103">
        <f>E91+E96</f>
        <v>22302.7</v>
      </c>
      <c r="F90" s="103">
        <f>F91+F96</f>
        <v>22202.6</v>
      </c>
      <c r="G90" s="103">
        <f>G91+G96</f>
        <v>22092</v>
      </c>
    </row>
    <row r="91" spans="1:9" ht="28.5" hidden="1" customHeight="1" x14ac:dyDescent="0.25">
      <c r="A91" s="21" t="s">
        <v>113</v>
      </c>
      <c r="B91" s="24" t="s">
        <v>31</v>
      </c>
      <c r="C91" s="35" t="s">
        <v>135</v>
      </c>
      <c r="D91" s="46"/>
      <c r="E91" s="16">
        <f>E92+E94</f>
        <v>0</v>
      </c>
      <c r="F91" s="16">
        <f>F92+F94</f>
        <v>0</v>
      </c>
      <c r="G91" s="16">
        <f>G92+G94</f>
        <v>0</v>
      </c>
    </row>
    <row r="92" spans="1:9" ht="30" hidden="1" customHeight="1" x14ac:dyDescent="0.25">
      <c r="A92" s="21" t="s">
        <v>28</v>
      </c>
      <c r="B92" s="24" t="s">
        <v>31</v>
      </c>
      <c r="C92" s="35" t="s">
        <v>136</v>
      </c>
      <c r="D92" s="29">
        <v>100</v>
      </c>
      <c r="E92" s="11">
        <f>E93</f>
        <v>0</v>
      </c>
      <c r="F92" s="11">
        <f>F93</f>
        <v>0</v>
      </c>
      <c r="G92" s="11">
        <f>G93</f>
        <v>0</v>
      </c>
    </row>
    <row r="93" spans="1:9" ht="16.5" hidden="1" customHeight="1" x14ac:dyDescent="0.25">
      <c r="A93" s="26" t="s">
        <v>80</v>
      </c>
      <c r="B93" s="24" t="s">
        <v>31</v>
      </c>
      <c r="C93" s="35" t="s">
        <v>137</v>
      </c>
      <c r="D93" s="29">
        <v>120</v>
      </c>
      <c r="E93" s="11"/>
      <c r="F93" s="11"/>
      <c r="G93" s="11"/>
    </row>
    <row r="94" spans="1:9" ht="17.25" hidden="1" customHeight="1" x14ac:dyDescent="0.25">
      <c r="A94" s="26" t="s">
        <v>32</v>
      </c>
      <c r="B94" s="24" t="s">
        <v>31</v>
      </c>
      <c r="C94" s="35" t="s">
        <v>138</v>
      </c>
      <c r="D94" s="29">
        <v>200</v>
      </c>
      <c r="E94" s="11"/>
      <c r="F94" s="11"/>
      <c r="G94" s="11"/>
    </row>
    <row r="95" spans="1:9" ht="18.75" hidden="1" customHeight="1" x14ac:dyDescent="0.25">
      <c r="A95" s="26" t="s">
        <v>34</v>
      </c>
      <c r="B95" s="23" t="s">
        <v>31</v>
      </c>
      <c r="C95" s="41" t="s">
        <v>139</v>
      </c>
      <c r="D95" s="29">
        <v>240</v>
      </c>
      <c r="E95" s="11"/>
      <c r="F95" s="11"/>
      <c r="G95" s="11"/>
    </row>
    <row r="96" spans="1:9" ht="46.5" hidden="1" customHeight="1" x14ac:dyDescent="0.25">
      <c r="A96" s="120" t="s">
        <v>116</v>
      </c>
      <c r="B96" s="122" t="s">
        <v>112</v>
      </c>
      <c r="C96" s="104" t="s">
        <v>114</v>
      </c>
      <c r="D96" s="123"/>
      <c r="E96" s="124">
        <f>E97+E101+E105+E109+E113+E117+E121+E125+E129</f>
        <v>22302.7</v>
      </c>
      <c r="F96" s="124">
        <f>F97+F101+F105+F109+F113+F117+F121+F125+F129</f>
        <v>22202.6</v>
      </c>
      <c r="G96" s="124">
        <f>G97+G101+G105+G109+G113+G117+G121+G125+G129</f>
        <v>22092</v>
      </c>
    </row>
    <row r="97" spans="1:7" ht="15.75" customHeight="1" x14ac:dyDescent="0.25">
      <c r="A97" s="129" t="s">
        <v>115</v>
      </c>
      <c r="B97" s="105" t="s">
        <v>112</v>
      </c>
      <c r="C97" s="127" t="s">
        <v>162</v>
      </c>
      <c r="D97" s="25"/>
      <c r="E97" s="128">
        <f>E98</f>
        <v>6344</v>
      </c>
      <c r="F97" s="128">
        <f t="shared" ref="F97:G99" si="10">F98</f>
        <v>6570</v>
      </c>
      <c r="G97" s="128">
        <f t="shared" si="10"/>
        <v>6600</v>
      </c>
    </row>
    <row r="98" spans="1:7" ht="15.75" customHeight="1" x14ac:dyDescent="0.25">
      <c r="A98" s="26" t="s">
        <v>125</v>
      </c>
      <c r="B98" s="28" t="s">
        <v>112</v>
      </c>
      <c r="C98" s="24" t="s">
        <v>174</v>
      </c>
      <c r="D98" s="25"/>
      <c r="E98" s="48">
        <f>E99</f>
        <v>6344</v>
      </c>
      <c r="F98" s="48">
        <f t="shared" si="10"/>
        <v>6570</v>
      </c>
      <c r="G98" s="48">
        <f t="shared" si="10"/>
        <v>6600</v>
      </c>
    </row>
    <row r="99" spans="1:7" ht="17.25" customHeight="1" x14ac:dyDescent="0.25">
      <c r="A99" s="26" t="s">
        <v>32</v>
      </c>
      <c r="B99" s="23" t="s">
        <v>112</v>
      </c>
      <c r="C99" s="24" t="s">
        <v>174</v>
      </c>
      <c r="D99" s="29">
        <v>200</v>
      </c>
      <c r="E99" s="11">
        <f>E100</f>
        <v>6344</v>
      </c>
      <c r="F99" s="11">
        <f t="shared" si="10"/>
        <v>6570</v>
      </c>
      <c r="G99" s="11">
        <f t="shared" si="10"/>
        <v>6600</v>
      </c>
    </row>
    <row r="100" spans="1:7" ht="18.75" customHeight="1" x14ac:dyDescent="0.25">
      <c r="A100" s="26" t="s">
        <v>34</v>
      </c>
      <c r="B100" s="23" t="s">
        <v>112</v>
      </c>
      <c r="C100" s="24" t="s">
        <v>174</v>
      </c>
      <c r="D100" s="29">
        <v>240</v>
      </c>
      <c r="E100" s="11">
        <v>6344</v>
      </c>
      <c r="F100" s="11">
        <v>6570</v>
      </c>
      <c r="G100" s="11">
        <v>6600</v>
      </c>
    </row>
    <row r="101" spans="1:7" ht="42.75" customHeight="1" x14ac:dyDescent="0.25">
      <c r="A101" s="119" t="s">
        <v>117</v>
      </c>
      <c r="B101" s="126" t="s">
        <v>112</v>
      </c>
      <c r="C101" s="127" t="s">
        <v>163</v>
      </c>
      <c r="D101" s="36"/>
      <c r="E101" s="128">
        <f>E102</f>
        <v>0</v>
      </c>
      <c r="F101" s="128">
        <f>F102</f>
        <v>0</v>
      </c>
      <c r="G101" s="128">
        <f t="shared" ref="F101:G103" si="11">G102</f>
        <v>0</v>
      </c>
    </row>
    <row r="102" spans="1:7" ht="31.5" customHeight="1" x14ac:dyDescent="0.25">
      <c r="A102" s="32" t="s">
        <v>126</v>
      </c>
      <c r="B102" s="34" t="s">
        <v>112</v>
      </c>
      <c r="C102" s="35" t="s">
        <v>175</v>
      </c>
      <c r="D102" s="36"/>
      <c r="E102" s="48">
        <f>E103</f>
        <v>0</v>
      </c>
      <c r="F102" s="48">
        <f t="shared" si="11"/>
        <v>0</v>
      </c>
      <c r="G102" s="48">
        <f t="shared" si="11"/>
        <v>0</v>
      </c>
    </row>
    <row r="103" spans="1:7" x14ac:dyDescent="0.25">
      <c r="A103" s="26" t="s">
        <v>32</v>
      </c>
      <c r="B103" s="23" t="s">
        <v>112</v>
      </c>
      <c r="C103" s="35" t="s">
        <v>175</v>
      </c>
      <c r="D103" s="29">
        <v>200</v>
      </c>
      <c r="E103" s="11">
        <f>E104</f>
        <v>0</v>
      </c>
      <c r="F103" s="11">
        <f t="shared" si="11"/>
        <v>0</v>
      </c>
      <c r="G103" s="11">
        <f t="shared" si="11"/>
        <v>0</v>
      </c>
    </row>
    <row r="104" spans="1:7" x14ac:dyDescent="0.25">
      <c r="A104" s="26" t="s">
        <v>34</v>
      </c>
      <c r="B104" s="23" t="s">
        <v>112</v>
      </c>
      <c r="C104" s="35" t="s">
        <v>175</v>
      </c>
      <c r="D104" s="29">
        <v>240</v>
      </c>
      <c r="E104" s="11"/>
      <c r="F104" s="11"/>
      <c r="G104" s="11"/>
    </row>
    <row r="105" spans="1:7" ht="28.5" x14ac:dyDescent="0.25">
      <c r="A105" s="119" t="s">
        <v>118</v>
      </c>
      <c r="B105" s="126" t="s">
        <v>112</v>
      </c>
      <c r="C105" s="104" t="s">
        <v>164</v>
      </c>
      <c r="D105" s="36"/>
      <c r="E105" s="128">
        <f>E106</f>
        <v>3640</v>
      </c>
      <c r="F105" s="128">
        <f t="shared" ref="F105:G107" si="12">F106</f>
        <v>3702.5</v>
      </c>
      <c r="G105" s="128">
        <f t="shared" si="12"/>
        <v>3700</v>
      </c>
    </row>
    <row r="106" spans="1:7" ht="16.5" customHeight="1" x14ac:dyDescent="0.25">
      <c r="A106" s="32" t="s">
        <v>127</v>
      </c>
      <c r="B106" s="23" t="s">
        <v>112</v>
      </c>
      <c r="C106" s="24" t="s">
        <v>176</v>
      </c>
      <c r="D106" s="25"/>
      <c r="E106" s="48">
        <f>E107</f>
        <v>3640</v>
      </c>
      <c r="F106" s="48">
        <f t="shared" si="12"/>
        <v>3702.5</v>
      </c>
      <c r="G106" s="48">
        <f t="shared" si="12"/>
        <v>3700</v>
      </c>
    </row>
    <row r="107" spans="1:7" x14ac:dyDescent="0.25">
      <c r="A107" s="26" t="s">
        <v>32</v>
      </c>
      <c r="B107" s="23" t="s">
        <v>112</v>
      </c>
      <c r="C107" s="24" t="s">
        <v>176</v>
      </c>
      <c r="D107" s="29">
        <v>200</v>
      </c>
      <c r="E107" s="11">
        <f>E108</f>
        <v>3640</v>
      </c>
      <c r="F107" s="11">
        <f t="shared" si="12"/>
        <v>3702.5</v>
      </c>
      <c r="G107" s="11">
        <f t="shared" si="12"/>
        <v>3700</v>
      </c>
    </row>
    <row r="108" spans="1:7" x14ac:dyDescent="0.25">
      <c r="A108" s="26" t="s">
        <v>34</v>
      </c>
      <c r="B108" s="23" t="s">
        <v>112</v>
      </c>
      <c r="C108" s="24" t="s">
        <v>176</v>
      </c>
      <c r="D108" s="29">
        <v>240</v>
      </c>
      <c r="E108" s="11">
        <v>3640</v>
      </c>
      <c r="F108" s="11">
        <v>3702.5</v>
      </c>
      <c r="G108" s="11">
        <v>3700</v>
      </c>
    </row>
    <row r="109" spans="1:7" ht="28.5" x14ac:dyDescent="0.25">
      <c r="A109" s="119" t="s">
        <v>119</v>
      </c>
      <c r="B109" s="126" t="s">
        <v>112</v>
      </c>
      <c r="C109" s="104" t="s">
        <v>165</v>
      </c>
      <c r="D109" s="36"/>
      <c r="E109" s="128">
        <f>E110</f>
        <v>1120</v>
      </c>
      <c r="F109" s="128">
        <f t="shared" ref="F109:G111" si="13">F110</f>
        <v>960</v>
      </c>
      <c r="G109" s="128">
        <f t="shared" si="13"/>
        <v>960</v>
      </c>
    </row>
    <row r="110" spans="1:7" ht="30" x14ac:dyDescent="0.25">
      <c r="A110" s="32" t="s">
        <v>130</v>
      </c>
      <c r="B110" s="23" t="s">
        <v>112</v>
      </c>
      <c r="C110" s="24" t="s">
        <v>177</v>
      </c>
      <c r="D110" s="25"/>
      <c r="E110" s="48">
        <f>E111</f>
        <v>1120</v>
      </c>
      <c r="F110" s="48">
        <f t="shared" si="13"/>
        <v>960</v>
      </c>
      <c r="G110" s="48">
        <f t="shared" si="13"/>
        <v>960</v>
      </c>
    </row>
    <row r="111" spans="1:7" x14ac:dyDescent="0.25">
      <c r="A111" s="26" t="s">
        <v>32</v>
      </c>
      <c r="B111" s="23" t="s">
        <v>112</v>
      </c>
      <c r="C111" s="24" t="s">
        <v>177</v>
      </c>
      <c r="D111" s="29">
        <v>200</v>
      </c>
      <c r="E111" s="11">
        <f>E112</f>
        <v>1120</v>
      </c>
      <c r="F111" s="11">
        <f t="shared" si="13"/>
        <v>960</v>
      </c>
      <c r="G111" s="11">
        <f t="shared" si="13"/>
        <v>960</v>
      </c>
    </row>
    <row r="112" spans="1:7" x14ac:dyDescent="0.25">
      <c r="A112" s="26" t="s">
        <v>34</v>
      </c>
      <c r="B112" s="23" t="s">
        <v>112</v>
      </c>
      <c r="C112" s="24" t="s">
        <v>177</v>
      </c>
      <c r="D112" s="29">
        <v>240</v>
      </c>
      <c r="E112" s="11">
        <v>1120</v>
      </c>
      <c r="F112" s="11">
        <v>960</v>
      </c>
      <c r="G112" s="11">
        <v>960</v>
      </c>
    </row>
    <row r="113" spans="1:7" ht="28.5" x14ac:dyDescent="0.25">
      <c r="A113" s="119" t="s">
        <v>120</v>
      </c>
      <c r="B113" s="126" t="s">
        <v>112</v>
      </c>
      <c r="C113" s="127" t="s">
        <v>166</v>
      </c>
      <c r="D113" s="36"/>
      <c r="E113" s="128">
        <f>E114</f>
        <v>452.9</v>
      </c>
      <c r="F113" s="128">
        <f t="shared" ref="F113:G115" si="14">F114</f>
        <v>700</v>
      </c>
      <c r="G113" s="128">
        <f t="shared" si="14"/>
        <v>609</v>
      </c>
    </row>
    <row r="114" spans="1:7" ht="30" x14ac:dyDescent="0.25">
      <c r="A114" s="21" t="s">
        <v>128</v>
      </c>
      <c r="B114" s="23" t="s">
        <v>112</v>
      </c>
      <c r="C114" s="35" t="s">
        <v>178</v>
      </c>
      <c r="D114" s="25"/>
      <c r="E114" s="48">
        <f>E115</f>
        <v>452.9</v>
      </c>
      <c r="F114" s="48">
        <f t="shared" si="14"/>
        <v>700</v>
      </c>
      <c r="G114" s="48">
        <f t="shared" si="14"/>
        <v>609</v>
      </c>
    </row>
    <row r="115" spans="1:7" x14ac:dyDescent="0.25">
      <c r="A115" s="26" t="s">
        <v>32</v>
      </c>
      <c r="B115" s="23" t="s">
        <v>112</v>
      </c>
      <c r="C115" s="35" t="s">
        <v>178</v>
      </c>
      <c r="D115" s="29">
        <v>200</v>
      </c>
      <c r="E115" s="11">
        <f>E116</f>
        <v>452.9</v>
      </c>
      <c r="F115" s="11">
        <f t="shared" si="14"/>
        <v>700</v>
      </c>
      <c r="G115" s="11">
        <f t="shared" si="14"/>
        <v>609</v>
      </c>
    </row>
    <row r="116" spans="1:7" ht="17.25" customHeight="1" x14ac:dyDescent="0.25">
      <c r="A116" s="42" t="s">
        <v>34</v>
      </c>
      <c r="B116" s="28" t="s">
        <v>112</v>
      </c>
      <c r="C116" s="35" t="s">
        <v>178</v>
      </c>
      <c r="D116" s="43">
        <v>240</v>
      </c>
      <c r="E116" s="12">
        <v>452.9</v>
      </c>
      <c r="F116" s="12">
        <v>700</v>
      </c>
      <c r="G116" s="12">
        <v>609</v>
      </c>
    </row>
    <row r="117" spans="1:7" x14ac:dyDescent="0.25">
      <c r="A117" s="118" t="s">
        <v>121</v>
      </c>
      <c r="B117" s="105" t="s">
        <v>112</v>
      </c>
      <c r="C117" s="104" t="s">
        <v>167</v>
      </c>
      <c r="D117" s="25"/>
      <c r="E117" s="128">
        <f>E118</f>
        <v>4670</v>
      </c>
      <c r="F117" s="128">
        <f t="shared" ref="F117:G119" si="15">F118</f>
        <v>4880.1000000000004</v>
      </c>
      <c r="G117" s="128">
        <f t="shared" si="15"/>
        <v>4903</v>
      </c>
    </row>
    <row r="118" spans="1:7" x14ac:dyDescent="0.25">
      <c r="A118" s="21" t="s">
        <v>132</v>
      </c>
      <c r="B118" s="23" t="s">
        <v>112</v>
      </c>
      <c r="C118" s="24" t="s">
        <v>179</v>
      </c>
      <c r="D118" s="25"/>
      <c r="E118" s="48">
        <f>E119</f>
        <v>4670</v>
      </c>
      <c r="F118" s="48">
        <f t="shared" si="15"/>
        <v>4880.1000000000004</v>
      </c>
      <c r="G118" s="48">
        <f t="shared" si="15"/>
        <v>4903</v>
      </c>
    </row>
    <row r="119" spans="1:7" x14ac:dyDescent="0.25">
      <c r="A119" s="26" t="s">
        <v>32</v>
      </c>
      <c r="B119" s="23" t="s">
        <v>112</v>
      </c>
      <c r="C119" s="24" t="s">
        <v>179</v>
      </c>
      <c r="D119" s="29">
        <v>200</v>
      </c>
      <c r="E119" s="11">
        <f>E120</f>
        <v>4670</v>
      </c>
      <c r="F119" s="11">
        <f t="shared" si="15"/>
        <v>4880.1000000000004</v>
      </c>
      <c r="G119" s="11">
        <f t="shared" si="15"/>
        <v>4903</v>
      </c>
    </row>
    <row r="120" spans="1:7" x14ac:dyDescent="0.25">
      <c r="A120" s="42" t="s">
        <v>34</v>
      </c>
      <c r="B120" s="28" t="s">
        <v>112</v>
      </c>
      <c r="C120" s="24" t="s">
        <v>179</v>
      </c>
      <c r="D120" s="43">
        <v>240</v>
      </c>
      <c r="E120" s="12">
        <v>4670</v>
      </c>
      <c r="F120" s="12">
        <f>4958.5-78.4</f>
        <v>4880.1000000000004</v>
      </c>
      <c r="G120" s="12">
        <f>4984.4-81.4</f>
        <v>4903</v>
      </c>
    </row>
    <row r="121" spans="1:7" ht="28.5" x14ac:dyDescent="0.25">
      <c r="A121" s="118" t="s">
        <v>122</v>
      </c>
      <c r="B121" s="105" t="s">
        <v>112</v>
      </c>
      <c r="C121" s="131" t="s">
        <v>168</v>
      </c>
      <c r="D121" s="25"/>
      <c r="E121" s="128">
        <f>E122</f>
        <v>970</v>
      </c>
      <c r="F121" s="128">
        <f t="shared" ref="F121:G123" si="16">F122</f>
        <v>850</v>
      </c>
      <c r="G121" s="128">
        <f t="shared" si="16"/>
        <v>840</v>
      </c>
    </row>
    <row r="122" spans="1:7" ht="30" x14ac:dyDescent="0.25">
      <c r="A122" s="21" t="s">
        <v>129</v>
      </c>
      <c r="B122" s="23" t="s">
        <v>112</v>
      </c>
      <c r="C122" s="44" t="s">
        <v>180</v>
      </c>
      <c r="D122" s="25"/>
      <c r="E122" s="48">
        <f>E123</f>
        <v>970</v>
      </c>
      <c r="F122" s="48">
        <f t="shared" si="16"/>
        <v>850</v>
      </c>
      <c r="G122" s="48">
        <f t="shared" si="16"/>
        <v>840</v>
      </c>
    </row>
    <row r="123" spans="1:7" x14ac:dyDescent="0.25">
      <c r="A123" s="26" t="s">
        <v>32</v>
      </c>
      <c r="B123" s="23" t="s">
        <v>112</v>
      </c>
      <c r="C123" s="44" t="s">
        <v>180</v>
      </c>
      <c r="D123" s="29">
        <v>200</v>
      </c>
      <c r="E123" s="11">
        <f>E124</f>
        <v>970</v>
      </c>
      <c r="F123" s="11">
        <f t="shared" si="16"/>
        <v>850</v>
      </c>
      <c r="G123" s="11">
        <f t="shared" si="16"/>
        <v>840</v>
      </c>
    </row>
    <row r="124" spans="1:7" x14ac:dyDescent="0.25">
      <c r="A124" s="42" t="s">
        <v>34</v>
      </c>
      <c r="B124" s="28" t="s">
        <v>112</v>
      </c>
      <c r="C124" s="44" t="s">
        <v>180</v>
      </c>
      <c r="D124" s="43">
        <v>240</v>
      </c>
      <c r="E124" s="12">
        <v>970</v>
      </c>
      <c r="F124" s="12">
        <v>850</v>
      </c>
      <c r="G124" s="12">
        <v>840</v>
      </c>
    </row>
    <row r="125" spans="1:7" ht="28.5" x14ac:dyDescent="0.25">
      <c r="A125" s="118" t="s">
        <v>123</v>
      </c>
      <c r="B125" s="105" t="s">
        <v>112</v>
      </c>
      <c r="C125" s="104" t="s">
        <v>169</v>
      </c>
      <c r="D125" s="25"/>
      <c r="E125" s="128">
        <f>E126</f>
        <v>4705.8</v>
      </c>
      <c r="F125" s="128">
        <f t="shared" ref="F125:G127" si="17">F126</f>
        <v>4150</v>
      </c>
      <c r="G125" s="128">
        <f t="shared" si="17"/>
        <v>4100</v>
      </c>
    </row>
    <row r="126" spans="1:7" x14ac:dyDescent="0.25">
      <c r="A126" s="50" t="s">
        <v>124</v>
      </c>
      <c r="B126" s="34" t="s">
        <v>112</v>
      </c>
      <c r="C126" s="24" t="s">
        <v>181</v>
      </c>
      <c r="D126" s="36"/>
      <c r="E126" s="48">
        <f>E127</f>
        <v>4705.8</v>
      </c>
      <c r="F126" s="48">
        <f t="shared" si="17"/>
        <v>4150</v>
      </c>
      <c r="G126" s="48">
        <f t="shared" si="17"/>
        <v>4100</v>
      </c>
    </row>
    <row r="127" spans="1:7" x14ac:dyDescent="0.25">
      <c r="A127" s="26" t="s">
        <v>32</v>
      </c>
      <c r="B127" s="23" t="s">
        <v>112</v>
      </c>
      <c r="C127" s="24" t="s">
        <v>181</v>
      </c>
      <c r="D127" s="29">
        <v>200</v>
      </c>
      <c r="E127" s="11">
        <f>E128</f>
        <v>4705.8</v>
      </c>
      <c r="F127" s="11">
        <f t="shared" si="17"/>
        <v>4150</v>
      </c>
      <c r="G127" s="11">
        <f t="shared" si="17"/>
        <v>4100</v>
      </c>
    </row>
    <row r="128" spans="1:7" x14ac:dyDescent="0.25">
      <c r="A128" s="42" t="s">
        <v>34</v>
      </c>
      <c r="B128" s="28" t="s">
        <v>112</v>
      </c>
      <c r="C128" s="24" t="s">
        <v>181</v>
      </c>
      <c r="D128" s="43">
        <v>240</v>
      </c>
      <c r="E128" s="12">
        <v>4705.8</v>
      </c>
      <c r="F128" s="12">
        <v>4150</v>
      </c>
      <c r="G128" s="12">
        <v>4100</v>
      </c>
    </row>
    <row r="129" spans="1:7" x14ac:dyDescent="0.25">
      <c r="A129" s="132" t="s">
        <v>151</v>
      </c>
      <c r="B129" s="105" t="s">
        <v>112</v>
      </c>
      <c r="C129" s="131" t="s">
        <v>170</v>
      </c>
      <c r="D129" s="134"/>
      <c r="E129" s="128">
        <f>E130</f>
        <v>400</v>
      </c>
      <c r="F129" s="128">
        <f t="shared" ref="F129:G131" si="18">F130</f>
        <v>390</v>
      </c>
      <c r="G129" s="128">
        <f t="shared" si="18"/>
        <v>380</v>
      </c>
    </row>
    <row r="130" spans="1:7" x14ac:dyDescent="0.25">
      <c r="A130" s="69" t="s">
        <v>152</v>
      </c>
      <c r="B130" s="23" t="s">
        <v>112</v>
      </c>
      <c r="C130" s="44" t="s">
        <v>182</v>
      </c>
      <c r="D130" s="25"/>
      <c r="E130" s="48">
        <f>E131</f>
        <v>400</v>
      </c>
      <c r="F130" s="48">
        <f t="shared" si="18"/>
        <v>390</v>
      </c>
      <c r="G130" s="48">
        <f t="shared" si="18"/>
        <v>380</v>
      </c>
    </row>
    <row r="131" spans="1:7" x14ac:dyDescent="0.25">
      <c r="A131" s="26" t="s">
        <v>32</v>
      </c>
      <c r="B131" s="23" t="s">
        <v>112</v>
      </c>
      <c r="C131" s="44" t="s">
        <v>182</v>
      </c>
      <c r="D131" s="29">
        <v>200</v>
      </c>
      <c r="E131" s="11">
        <f>E132</f>
        <v>400</v>
      </c>
      <c r="F131" s="11">
        <f t="shared" si="18"/>
        <v>390</v>
      </c>
      <c r="G131" s="11">
        <f t="shared" si="18"/>
        <v>380</v>
      </c>
    </row>
    <row r="132" spans="1:7" ht="15.75" thickBot="1" x14ac:dyDescent="0.3">
      <c r="A132" s="37" t="s">
        <v>34</v>
      </c>
      <c r="B132" s="28" t="s">
        <v>112</v>
      </c>
      <c r="C132" s="44" t="s">
        <v>182</v>
      </c>
      <c r="D132" s="39">
        <v>240</v>
      </c>
      <c r="E132" s="40">
        <v>400</v>
      </c>
      <c r="F132" s="40">
        <v>390</v>
      </c>
      <c r="G132" s="40">
        <v>380</v>
      </c>
    </row>
    <row r="133" spans="1:7" ht="15.75" hidden="1" thickBot="1" x14ac:dyDescent="0.3">
      <c r="A133" s="96" t="s">
        <v>98</v>
      </c>
      <c r="B133" s="62" t="s">
        <v>100</v>
      </c>
      <c r="C133" s="56"/>
      <c r="D133" s="107"/>
      <c r="E133" s="49">
        <f>E134</f>
        <v>0</v>
      </c>
      <c r="F133" s="49">
        <f t="shared" ref="F133:G137" si="19">F134</f>
        <v>0</v>
      </c>
      <c r="G133" s="49">
        <f t="shared" si="19"/>
        <v>0</v>
      </c>
    </row>
    <row r="134" spans="1:7" ht="15.75" hidden="1" thickBot="1" x14ac:dyDescent="0.3">
      <c r="A134" s="61" t="s">
        <v>99</v>
      </c>
      <c r="B134" s="62" t="s">
        <v>101</v>
      </c>
      <c r="C134" s="56"/>
      <c r="D134" s="90"/>
      <c r="E134" s="49">
        <f>E135</f>
        <v>0</v>
      </c>
      <c r="F134" s="49">
        <f t="shared" si="19"/>
        <v>0</v>
      </c>
      <c r="G134" s="49">
        <f t="shared" si="19"/>
        <v>0</v>
      </c>
    </row>
    <row r="135" spans="1:7" ht="45.75" hidden="1" thickBot="1" x14ac:dyDescent="0.3">
      <c r="A135" s="32" t="s">
        <v>107</v>
      </c>
      <c r="B135" s="31" t="s">
        <v>101</v>
      </c>
      <c r="C135" s="35" t="s">
        <v>104</v>
      </c>
      <c r="D135" s="46"/>
      <c r="E135" s="16">
        <f>E136</f>
        <v>0</v>
      </c>
      <c r="F135" s="16">
        <f t="shared" si="19"/>
        <v>0</v>
      </c>
      <c r="G135" s="16">
        <f t="shared" si="19"/>
        <v>0</v>
      </c>
    </row>
    <row r="136" spans="1:7" ht="15.75" hidden="1" thickBot="1" x14ac:dyDescent="0.3">
      <c r="A136" s="21" t="s">
        <v>102</v>
      </c>
      <c r="B136" s="24" t="s">
        <v>101</v>
      </c>
      <c r="C136" s="24" t="s">
        <v>105</v>
      </c>
      <c r="D136" s="29"/>
      <c r="E136" s="11">
        <f>E137</f>
        <v>0</v>
      </c>
      <c r="F136" s="11">
        <f t="shared" si="19"/>
        <v>0</v>
      </c>
      <c r="G136" s="11">
        <f t="shared" si="19"/>
        <v>0</v>
      </c>
    </row>
    <row r="137" spans="1:7" ht="15.75" hidden="1" thickBot="1" x14ac:dyDescent="0.3">
      <c r="A137" s="26" t="s">
        <v>51</v>
      </c>
      <c r="B137" s="24" t="s">
        <v>101</v>
      </c>
      <c r="C137" s="24" t="s">
        <v>105</v>
      </c>
      <c r="D137" s="29">
        <v>200</v>
      </c>
      <c r="E137" s="11">
        <f>E138</f>
        <v>0</v>
      </c>
      <c r="F137" s="11">
        <f t="shared" si="19"/>
        <v>0</v>
      </c>
      <c r="G137" s="11">
        <f t="shared" si="19"/>
        <v>0</v>
      </c>
    </row>
    <row r="138" spans="1:7" ht="15.75" hidden="1" thickBot="1" x14ac:dyDescent="0.3">
      <c r="A138" s="42" t="s">
        <v>47</v>
      </c>
      <c r="B138" s="45" t="s">
        <v>101</v>
      </c>
      <c r="C138" s="44" t="s">
        <v>105</v>
      </c>
      <c r="D138" s="39">
        <v>240</v>
      </c>
      <c r="E138" s="40"/>
      <c r="F138" s="40"/>
      <c r="G138" s="40"/>
    </row>
    <row r="139" spans="1:7" ht="15.75" thickBot="1" x14ac:dyDescent="0.3">
      <c r="A139" s="112" t="s">
        <v>14</v>
      </c>
      <c r="B139" s="59" t="s">
        <v>15</v>
      </c>
      <c r="C139" s="59"/>
      <c r="D139" s="59"/>
      <c r="E139" s="143">
        <f t="shared" ref="E139:G140" si="20">E140</f>
        <v>870.7</v>
      </c>
      <c r="F139" s="143">
        <f t="shared" si="20"/>
        <v>0</v>
      </c>
      <c r="G139" s="143">
        <f t="shared" si="20"/>
        <v>0</v>
      </c>
    </row>
    <row r="140" spans="1:7" ht="15.75" thickBot="1" x14ac:dyDescent="0.3">
      <c r="A140" s="113" t="s">
        <v>82</v>
      </c>
      <c r="B140" s="62" t="s">
        <v>83</v>
      </c>
      <c r="C140" s="59"/>
      <c r="D140" s="59"/>
      <c r="E140" s="49">
        <f t="shared" si="20"/>
        <v>870.7</v>
      </c>
      <c r="F140" s="49">
        <f t="shared" si="20"/>
        <v>0</v>
      </c>
      <c r="G140" s="49">
        <f t="shared" si="20"/>
        <v>0</v>
      </c>
    </row>
    <row r="141" spans="1:7" ht="30" x14ac:dyDescent="0.25">
      <c r="A141" s="30" t="s">
        <v>63</v>
      </c>
      <c r="B141" s="31" t="s">
        <v>83</v>
      </c>
      <c r="C141" s="66" t="s">
        <v>43</v>
      </c>
      <c r="D141" s="67"/>
      <c r="E141" s="15">
        <f>E142+E146</f>
        <v>870.7</v>
      </c>
      <c r="F141" s="15">
        <f>F142+F146</f>
        <v>0</v>
      </c>
      <c r="G141" s="15">
        <f>G142+G146</f>
        <v>0</v>
      </c>
    </row>
    <row r="142" spans="1:7" x14ac:dyDescent="0.25">
      <c r="A142" s="21" t="s">
        <v>94</v>
      </c>
      <c r="B142" s="24" t="s">
        <v>83</v>
      </c>
      <c r="C142" s="68" t="s">
        <v>44</v>
      </c>
      <c r="D142" s="29"/>
      <c r="E142" s="11">
        <f>E143</f>
        <v>720.7</v>
      </c>
      <c r="F142" s="11">
        <f t="shared" ref="F142:G144" si="21">F143</f>
        <v>0</v>
      </c>
      <c r="G142" s="11">
        <f t="shared" si="21"/>
        <v>0</v>
      </c>
    </row>
    <row r="143" spans="1:7" ht="30" x14ac:dyDescent="0.25">
      <c r="A143" s="21" t="s">
        <v>45</v>
      </c>
      <c r="B143" s="24" t="s">
        <v>83</v>
      </c>
      <c r="C143" s="68" t="s">
        <v>46</v>
      </c>
      <c r="D143" s="29"/>
      <c r="E143" s="11">
        <f>E144</f>
        <v>720.7</v>
      </c>
      <c r="F143" s="11">
        <f t="shared" si="21"/>
        <v>0</v>
      </c>
      <c r="G143" s="11">
        <f t="shared" si="21"/>
        <v>0</v>
      </c>
    </row>
    <row r="144" spans="1:7" x14ac:dyDescent="0.25">
      <c r="A144" s="26" t="s">
        <v>32</v>
      </c>
      <c r="B144" s="24" t="s">
        <v>83</v>
      </c>
      <c r="C144" s="68" t="s">
        <v>46</v>
      </c>
      <c r="D144" s="29" t="s">
        <v>33</v>
      </c>
      <c r="E144" s="11">
        <f>E145</f>
        <v>720.7</v>
      </c>
      <c r="F144" s="11">
        <f t="shared" si="21"/>
        <v>0</v>
      </c>
      <c r="G144" s="11">
        <f t="shared" si="21"/>
        <v>0</v>
      </c>
    </row>
    <row r="145" spans="1:7" x14ac:dyDescent="0.25">
      <c r="A145" s="26" t="s">
        <v>47</v>
      </c>
      <c r="B145" s="24" t="s">
        <v>83</v>
      </c>
      <c r="C145" s="68" t="s">
        <v>46</v>
      </c>
      <c r="D145" s="29" t="s">
        <v>35</v>
      </c>
      <c r="E145" s="11">
        <v>720.7</v>
      </c>
      <c r="F145" s="11"/>
      <c r="G145" s="11"/>
    </row>
    <row r="146" spans="1:7" x14ac:dyDescent="0.25">
      <c r="A146" s="21" t="s">
        <v>95</v>
      </c>
      <c r="B146" s="24" t="s">
        <v>83</v>
      </c>
      <c r="C146" s="68" t="s">
        <v>48</v>
      </c>
      <c r="D146" s="29"/>
      <c r="E146" s="11">
        <f>E147</f>
        <v>150</v>
      </c>
      <c r="F146" s="11">
        <f t="shared" ref="F146:G148" si="22">F147</f>
        <v>0</v>
      </c>
      <c r="G146" s="11">
        <f t="shared" si="22"/>
        <v>0</v>
      </c>
    </row>
    <row r="147" spans="1:7" ht="45" x14ac:dyDescent="0.25">
      <c r="A147" s="21" t="s">
        <v>49</v>
      </c>
      <c r="B147" s="24" t="s">
        <v>83</v>
      </c>
      <c r="C147" s="68" t="s">
        <v>50</v>
      </c>
      <c r="D147" s="29"/>
      <c r="E147" s="11">
        <f>E148</f>
        <v>150</v>
      </c>
      <c r="F147" s="11">
        <f t="shared" si="22"/>
        <v>0</v>
      </c>
      <c r="G147" s="11">
        <f t="shared" si="22"/>
        <v>0</v>
      </c>
    </row>
    <row r="148" spans="1:7" x14ac:dyDescent="0.25">
      <c r="A148" s="26" t="s">
        <v>51</v>
      </c>
      <c r="B148" s="24" t="s">
        <v>83</v>
      </c>
      <c r="C148" s="68" t="s">
        <v>50</v>
      </c>
      <c r="D148" s="29" t="s">
        <v>33</v>
      </c>
      <c r="E148" s="11">
        <f>E149</f>
        <v>150</v>
      </c>
      <c r="F148" s="11">
        <f t="shared" si="22"/>
        <v>0</v>
      </c>
      <c r="G148" s="11">
        <f t="shared" si="22"/>
        <v>0</v>
      </c>
    </row>
    <row r="149" spans="1:7" ht="15.75" thickBot="1" x14ac:dyDescent="0.3">
      <c r="A149" s="37" t="s">
        <v>47</v>
      </c>
      <c r="B149" s="45" t="s">
        <v>83</v>
      </c>
      <c r="C149" s="71" t="s">
        <v>50</v>
      </c>
      <c r="D149" s="39" t="s">
        <v>35</v>
      </c>
      <c r="E149" s="40">
        <v>150</v>
      </c>
      <c r="F149" s="40"/>
      <c r="G149" s="40"/>
    </row>
    <row r="150" spans="1:7" ht="15.75" thickBot="1" x14ac:dyDescent="0.3">
      <c r="A150" s="74" t="s">
        <v>16</v>
      </c>
      <c r="B150" s="76" t="s">
        <v>17</v>
      </c>
      <c r="C150" s="76"/>
      <c r="D150" s="76"/>
      <c r="E150" s="14">
        <f>E151</f>
        <v>350</v>
      </c>
      <c r="F150" s="14">
        <f t="shared" ref="F150:G154" si="23">F151</f>
        <v>0</v>
      </c>
      <c r="G150" s="14">
        <f t="shared" si="23"/>
        <v>0</v>
      </c>
    </row>
    <row r="151" spans="1:7" ht="15.75" thickBot="1" x14ac:dyDescent="0.3">
      <c r="A151" s="113" t="s">
        <v>84</v>
      </c>
      <c r="B151" s="64">
        <v>1102</v>
      </c>
      <c r="C151" s="64"/>
      <c r="D151" s="64"/>
      <c r="E151" s="8">
        <f>E152</f>
        <v>350</v>
      </c>
      <c r="F151" s="8">
        <f t="shared" si="23"/>
        <v>0</v>
      </c>
      <c r="G151" s="8">
        <f t="shared" si="23"/>
        <v>0</v>
      </c>
    </row>
    <row r="152" spans="1:7" ht="30" x14ac:dyDescent="0.25">
      <c r="A152" s="30" t="s">
        <v>64</v>
      </c>
      <c r="B152" s="66">
        <v>1102</v>
      </c>
      <c r="C152" s="67" t="s">
        <v>52</v>
      </c>
      <c r="D152" s="66"/>
      <c r="E152" s="9">
        <f>E153</f>
        <v>350</v>
      </c>
      <c r="F152" s="9">
        <f t="shared" si="23"/>
        <v>0</v>
      </c>
      <c r="G152" s="9">
        <f t="shared" si="23"/>
        <v>0</v>
      </c>
    </row>
    <row r="153" spans="1:7" ht="30" x14ac:dyDescent="0.25">
      <c r="A153" s="21" t="s">
        <v>53</v>
      </c>
      <c r="B153" s="68">
        <v>1102</v>
      </c>
      <c r="C153" s="29" t="s">
        <v>54</v>
      </c>
      <c r="D153" s="68"/>
      <c r="E153" s="10">
        <f>E154</f>
        <v>350</v>
      </c>
      <c r="F153" s="10">
        <f t="shared" si="23"/>
        <v>0</v>
      </c>
      <c r="G153" s="10">
        <f t="shared" si="23"/>
        <v>0</v>
      </c>
    </row>
    <row r="154" spans="1:7" x14ac:dyDescent="0.25">
      <c r="A154" s="26" t="s">
        <v>51</v>
      </c>
      <c r="B154" s="78">
        <v>1102</v>
      </c>
      <c r="C154" s="29" t="s">
        <v>54</v>
      </c>
      <c r="D154" s="68" t="s">
        <v>33</v>
      </c>
      <c r="E154" s="10">
        <f>E155</f>
        <v>350</v>
      </c>
      <c r="F154" s="10">
        <f t="shared" si="23"/>
        <v>0</v>
      </c>
      <c r="G154" s="10">
        <f t="shared" si="23"/>
        <v>0</v>
      </c>
    </row>
    <row r="155" spans="1:7" ht="15.75" thickBot="1" x14ac:dyDescent="0.3">
      <c r="A155" s="74" t="s">
        <v>47</v>
      </c>
      <c r="B155" s="68">
        <v>1102</v>
      </c>
      <c r="C155" s="75" t="s">
        <v>54</v>
      </c>
      <c r="D155" s="76" t="s">
        <v>35</v>
      </c>
      <c r="E155" s="117">
        <v>350</v>
      </c>
      <c r="F155" s="117"/>
      <c r="G155" s="117"/>
    </row>
    <row r="156" spans="1:7" ht="15.75" thickBot="1" x14ac:dyDescent="0.3">
      <c r="A156" s="58" t="s">
        <v>18</v>
      </c>
      <c r="B156" s="59" t="s">
        <v>19</v>
      </c>
      <c r="C156" s="59"/>
      <c r="D156" s="59"/>
      <c r="E156" s="49">
        <f t="shared" ref="E156:G161" si="24">E157</f>
        <v>130</v>
      </c>
      <c r="F156" s="49">
        <f t="shared" si="24"/>
        <v>0</v>
      </c>
      <c r="G156" s="49">
        <f t="shared" si="24"/>
        <v>0</v>
      </c>
    </row>
    <row r="157" spans="1:7" ht="15.75" thickBot="1" x14ac:dyDescent="0.3">
      <c r="A157" s="210" t="s">
        <v>20</v>
      </c>
      <c r="B157" s="65" t="s">
        <v>21</v>
      </c>
      <c r="C157" s="65"/>
      <c r="D157" s="65"/>
      <c r="E157" s="8">
        <f t="shared" si="24"/>
        <v>130</v>
      </c>
      <c r="F157" s="8">
        <f t="shared" si="24"/>
        <v>0</v>
      </c>
      <c r="G157" s="8">
        <f t="shared" si="24"/>
        <v>0</v>
      </c>
    </row>
    <row r="158" spans="1:7" ht="45" x14ac:dyDescent="0.25">
      <c r="A158" s="30" t="s">
        <v>65</v>
      </c>
      <c r="B158" s="66" t="s">
        <v>55</v>
      </c>
      <c r="C158" s="66" t="s">
        <v>56</v>
      </c>
      <c r="D158" s="67"/>
      <c r="E158" s="15">
        <f>E159</f>
        <v>130</v>
      </c>
      <c r="F158" s="15">
        <f t="shared" si="24"/>
        <v>0</v>
      </c>
      <c r="G158" s="15">
        <f t="shared" si="24"/>
        <v>0</v>
      </c>
    </row>
    <row r="159" spans="1:7" ht="42.75" x14ac:dyDescent="0.25">
      <c r="A159" s="119" t="s">
        <v>171</v>
      </c>
      <c r="B159" s="78" t="s">
        <v>55</v>
      </c>
      <c r="C159" s="35" t="s">
        <v>188</v>
      </c>
      <c r="D159" s="46"/>
      <c r="E159" s="16">
        <f>E160</f>
        <v>130</v>
      </c>
      <c r="F159" s="16">
        <f t="shared" si="24"/>
        <v>0</v>
      </c>
      <c r="G159" s="16">
        <f t="shared" si="24"/>
        <v>0</v>
      </c>
    </row>
    <row r="160" spans="1:7" ht="30" x14ac:dyDescent="0.25">
      <c r="A160" s="21" t="s">
        <v>57</v>
      </c>
      <c r="B160" s="68" t="s">
        <v>55</v>
      </c>
      <c r="C160" s="68" t="s">
        <v>75</v>
      </c>
      <c r="D160" s="29"/>
      <c r="E160" s="11">
        <f t="shared" si="24"/>
        <v>130</v>
      </c>
      <c r="F160" s="11">
        <f t="shared" si="24"/>
        <v>0</v>
      </c>
      <c r="G160" s="11">
        <f t="shared" si="24"/>
        <v>0</v>
      </c>
    </row>
    <row r="161" spans="1:7" x14ac:dyDescent="0.25">
      <c r="A161" s="26" t="s">
        <v>51</v>
      </c>
      <c r="B161" s="68" t="s">
        <v>55</v>
      </c>
      <c r="C161" s="68" t="s">
        <v>75</v>
      </c>
      <c r="D161" s="29" t="s">
        <v>33</v>
      </c>
      <c r="E161" s="11">
        <f t="shared" si="24"/>
        <v>130</v>
      </c>
      <c r="F161" s="11">
        <f t="shared" si="24"/>
        <v>0</v>
      </c>
      <c r="G161" s="11">
        <f t="shared" si="24"/>
        <v>0</v>
      </c>
    </row>
    <row r="162" spans="1:7" ht="15.75" thickBot="1" x14ac:dyDescent="0.3">
      <c r="A162" s="37" t="s">
        <v>47</v>
      </c>
      <c r="B162" s="71" t="s">
        <v>55</v>
      </c>
      <c r="C162" s="71" t="s">
        <v>75</v>
      </c>
      <c r="D162" s="39" t="s">
        <v>35</v>
      </c>
      <c r="E162" s="40">
        <v>130</v>
      </c>
      <c r="F162" s="40"/>
      <c r="G162" s="40"/>
    </row>
    <row r="163" spans="1:7" ht="15.75" thickBot="1" x14ac:dyDescent="0.3">
      <c r="A163" s="233" t="s">
        <v>148</v>
      </c>
      <c r="B163" s="234"/>
      <c r="C163" s="234"/>
      <c r="D163" s="235"/>
      <c r="E163" s="49">
        <f>E156+E150+E139+E77+E55+E50+E29+E20+E15+E88</f>
        <v>37401.300000000003</v>
      </c>
      <c r="F163" s="49">
        <f>F156+F150+F139+F77+F55+F50+F29+F20+F15+F88</f>
        <v>35285.9</v>
      </c>
      <c r="G163" s="49">
        <f>G156+G150+G139+G77+G55+G50+G29+G20+G15+G88</f>
        <v>35690.400000000001</v>
      </c>
    </row>
    <row r="164" spans="1:7" x14ac:dyDescent="0.25">
      <c r="E164" s="144"/>
      <c r="F164" s="144"/>
    </row>
    <row r="165" spans="1:7" s="7" customFormat="1" ht="14.25" x14ac:dyDescent="0.2">
      <c r="A165" s="227" t="s">
        <v>172</v>
      </c>
      <c r="B165" s="227"/>
      <c r="C165" s="227"/>
      <c r="D165" s="227"/>
      <c r="E165" s="227"/>
      <c r="F165" s="227"/>
      <c r="G165" s="227"/>
    </row>
  </sheetData>
  <mergeCells count="10">
    <mergeCell ref="A10:E10"/>
    <mergeCell ref="A11:G11"/>
    <mergeCell ref="A163:D163"/>
    <mergeCell ref="A165:G165"/>
    <mergeCell ref="A1:G1"/>
    <mergeCell ref="A3:G3"/>
    <mergeCell ref="A4:E4"/>
    <mergeCell ref="A5:G5"/>
    <mergeCell ref="A6:G6"/>
    <mergeCell ref="A9:G9"/>
  </mergeCells>
  <pageMargins left="0.78740157480314965" right="0.23622047244094491" top="0.74803149606299213" bottom="0.74803149606299213" header="0.31496062992125984" footer="0.31496062992125984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7678-3E47-41E4-870B-BB42EE39ECE6}">
  <sheetPr>
    <pageSetUpPr fitToPage="1"/>
  </sheetPr>
  <dimension ref="A1:J114"/>
  <sheetViews>
    <sheetView tabSelected="1" topLeftCell="B57" workbookViewId="0">
      <selection activeCell="D78" sqref="D78"/>
    </sheetView>
  </sheetViews>
  <sheetFormatPr defaultRowHeight="15" x14ac:dyDescent="0.25"/>
  <cols>
    <col min="1" max="1" width="0" style="167" hidden="1" customWidth="1"/>
    <col min="2" max="2" width="60.140625" style="167" customWidth="1"/>
    <col min="3" max="3" width="19.42578125" style="167" customWidth="1"/>
    <col min="4" max="4" width="13" style="167" customWidth="1"/>
    <col min="5" max="5" width="13.85546875" style="167" customWidth="1"/>
    <col min="6" max="6" width="14.7109375" style="167" customWidth="1"/>
    <col min="7" max="7" width="12" style="167" customWidth="1"/>
    <col min="8" max="11" width="19.28515625" style="167" customWidth="1"/>
    <col min="12" max="16384" width="9.140625" style="167"/>
  </cols>
  <sheetData>
    <row r="1" spans="1:10" x14ac:dyDescent="0.25">
      <c r="E1" s="168"/>
    </row>
    <row r="2" spans="1:10" x14ac:dyDescent="0.25">
      <c r="A2" s="239" t="s">
        <v>199</v>
      </c>
      <c r="B2" s="239"/>
      <c r="C2" s="239"/>
      <c r="D2" s="239"/>
      <c r="E2" s="239"/>
      <c r="F2" s="239"/>
      <c r="G2" s="239"/>
    </row>
    <row r="4" spans="1:10" s="169" customFormat="1" ht="12.75" x14ac:dyDescent="0.2">
      <c r="A4" s="240" t="str">
        <f>Приложение2!A3</f>
        <v xml:space="preserve">к решению Инкерманского городского Совета №___от__.__.2021г. "О внесении изменений </v>
      </c>
      <c r="B4" s="240"/>
      <c r="C4" s="240"/>
      <c r="D4" s="240"/>
      <c r="E4" s="240"/>
      <c r="F4" s="240"/>
      <c r="G4" s="240"/>
    </row>
    <row r="5" spans="1:10" s="169" customFormat="1" ht="12.75" x14ac:dyDescent="0.2">
      <c r="A5" s="240" t="str">
        <f>Приложение2!A5</f>
        <v xml:space="preserve">в решение Инкерманского городского Совета от 29.12.2020 г. №43/140 </v>
      </c>
      <c r="B5" s="240"/>
      <c r="C5" s="240"/>
      <c r="D5" s="240"/>
      <c r="E5" s="240"/>
      <c r="F5" s="240"/>
      <c r="G5" s="240"/>
    </row>
    <row r="6" spans="1:10" s="169" customFormat="1" ht="12.75" x14ac:dyDescent="0.2">
      <c r="A6" s="240" t="str">
        <f>Приложение2!A6</f>
        <v>"О бюджете города Инкермана на 2021 год и плановый период 2022 и 2023 годов"</v>
      </c>
      <c r="B6" s="240"/>
      <c r="C6" s="240"/>
      <c r="D6" s="240"/>
      <c r="E6" s="240"/>
      <c r="F6" s="240"/>
      <c r="G6" s="240"/>
    </row>
    <row r="8" spans="1:10" ht="63" customHeight="1" x14ac:dyDescent="0.25">
      <c r="B8" s="241" t="s">
        <v>198</v>
      </c>
      <c r="C8" s="241"/>
      <c r="D8" s="241"/>
      <c r="E8" s="241"/>
      <c r="F8" s="241"/>
      <c r="G8" s="241"/>
    </row>
    <row r="9" spans="1:10" x14ac:dyDescent="0.25">
      <c r="A9" s="238" t="s">
        <v>149</v>
      </c>
      <c r="B9" s="239"/>
      <c r="C9" s="239"/>
      <c r="D9" s="239"/>
      <c r="E9" s="239"/>
      <c r="F9" s="239"/>
      <c r="G9" s="239"/>
    </row>
    <row r="10" spans="1:10" ht="33" customHeight="1" x14ac:dyDescent="0.25">
      <c r="A10" s="170"/>
      <c r="B10" s="171" t="s">
        <v>1</v>
      </c>
      <c r="C10" s="172" t="s">
        <v>67</v>
      </c>
      <c r="D10" s="173" t="s">
        <v>106</v>
      </c>
      <c r="E10" s="174" t="s">
        <v>173</v>
      </c>
      <c r="F10" s="174" t="s">
        <v>187</v>
      </c>
      <c r="G10" s="174" t="s">
        <v>196</v>
      </c>
    </row>
    <row r="11" spans="1:10" ht="58.5" hidden="1" customHeight="1" x14ac:dyDescent="0.25">
      <c r="A11" s="175"/>
      <c r="B11" s="176" t="s">
        <v>107</v>
      </c>
      <c r="C11" s="177" t="s">
        <v>131</v>
      </c>
      <c r="D11" s="174"/>
      <c r="E11" s="178">
        <f t="shared" ref="E11:G12" si="0">E12</f>
        <v>0</v>
      </c>
      <c r="F11" s="178">
        <f t="shared" si="0"/>
        <v>0</v>
      </c>
      <c r="G11" s="178">
        <f t="shared" si="0"/>
        <v>0</v>
      </c>
    </row>
    <row r="12" spans="1:10" ht="33.75" hidden="1" customHeight="1" x14ac:dyDescent="0.25">
      <c r="A12" s="175"/>
      <c r="B12" s="179" t="s">
        <v>102</v>
      </c>
      <c r="C12" s="180" t="s">
        <v>105</v>
      </c>
      <c r="D12" s="181"/>
      <c r="E12" s="182">
        <f t="shared" si="0"/>
        <v>0</v>
      </c>
      <c r="F12" s="182">
        <f t="shared" si="0"/>
        <v>0</v>
      </c>
      <c r="G12" s="182">
        <f t="shared" si="0"/>
        <v>0</v>
      </c>
    </row>
    <row r="13" spans="1:10" ht="33.75" hidden="1" customHeight="1" x14ac:dyDescent="0.25">
      <c r="A13" s="175"/>
      <c r="B13" s="179" t="s">
        <v>47</v>
      </c>
      <c r="C13" s="180" t="s">
        <v>105</v>
      </c>
      <c r="D13" s="181">
        <v>240</v>
      </c>
      <c r="E13" s="182"/>
      <c r="F13" s="183"/>
      <c r="G13" s="183"/>
    </row>
    <row r="14" spans="1:10" ht="60.75" customHeight="1" x14ac:dyDescent="0.25">
      <c r="A14" s="175"/>
      <c r="B14" s="176" t="s">
        <v>185</v>
      </c>
      <c r="C14" s="184" t="s">
        <v>114</v>
      </c>
      <c r="D14" s="174"/>
      <c r="E14" s="178">
        <f>E15+E16+E17+E19+E21+E23+E25+E27+E29+E31+E33</f>
        <v>24947.7</v>
      </c>
      <c r="F14" s="178">
        <f>F15+F16+F17+F19+F21+F23+F25+F27+F29+F31+F33</f>
        <v>24888.7</v>
      </c>
      <c r="G14" s="178">
        <f>G15+G16+G17+G19+G21+G23+G25+G27+G29+G31+G33</f>
        <v>24885.7</v>
      </c>
      <c r="H14" s="221"/>
      <c r="I14" s="221"/>
      <c r="J14" s="221"/>
    </row>
    <row r="15" spans="1:10" ht="33.75" customHeight="1" x14ac:dyDescent="0.25">
      <c r="A15" s="175"/>
      <c r="B15" s="179" t="s">
        <v>80</v>
      </c>
      <c r="C15" s="180" t="s">
        <v>134</v>
      </c>
      <c r="D15" s="181">
        <v>120</v>
      </c>
      <c r="E15" s="182">
        <v>2153.6</v>
      </c>
      <c r="F15" s="182">
        <v>2175.1</v>
      </c>
      <c r="G15" s="182">
        <v>2262.1999999999998</v>
      </c>
    </row>
    <row r="16" spans="1:10" ht="33.75" customHeight="1" x14ac:dyDescent="0.25">
      <c r="A16" s="175"/>
      <c r="B16" s="179" t="s">
        <v>34</v>
      </c>
      <c r="C16" s="180" t="s">
        <v>134</v>
      </c>
      <c r="D16" s="181">
        <v>240</v>
      </c>
      <c r="E16" s="182">
        <v>491.4</v>
      </c>
      <c r="F16" s="182">
        <v>511</v>
      </c>
      <c r="G16" s="182">
        <v>531.5</v>
      </c>
    </row>
    <row r="17" spans="1:7" ht="33.75" customHeight="1" x14ac:dyDescent="0.25">
      <c r="A17" s="175"/>
      <c r="B17" s="176" t="s">
        <v>125</v>
      </c>
      <c r="C17" s="184" t="s">
        <v>174</v>
      </c>
      <c r="D17" s="174"/>
      <c r="E17" s="178">
        <f>E18</f>
        <v>6344</v>
      </c>
      <c r="F17" s="178">
        <f>F18</f>
        <v>6570</v>
      </c>
      <c r="G17" s="178">
        <f>G18</f>
        <v>6600</v>
      </c>
    </row>
    <row r="18" spans="1:7" ht="33.75" customHeight="1" x14ac:dyDescent="0.25">
      <c r="A18" s="175"/>
      <c r="B18" s="179" t="s">
        <v>34</v>
      </c>
      <c r="C18" s="180" t="s">
        <v>183</v>
      </c>
      <c r="D18" s="181">
        <v>240</v>
      </c>
      <c r="E18" s="182">
        <v>6344</v>
      </c>
      <c r="F18" s="182">
        <v>6570</v>
      </c>
      <c r="G18" s="182">
        <v>6600</v>
      </c>
    </row>
    <row r="19" spans="1:7" ht="46.5" hidden="1" customHeight="1" x14ac:dyDescent="0.25">
      <c r="A19" s="175"/>
      <c r="B19" s="176" t="s">
        <v>126</v>
      </c>
      <c r="C19" s="184" t="s">
        <v>175</v>
      </c>
      <c r="D19" s="174"/>
      <c r="E19" s="178">
        <f>E20</f>
        <v>0</v>
      </c>
      <c r="F19" s="178">
        <f>F20</f>
        <v>0</v>
      </c>
      <c r="G19" s="178">
        <f>G20</f>
        <v>0</v>
      </c>
    </row>
    <row r="20" spans="1:7" ht="33.75" hidden="1" customHeight="1" x14ac:dyDescent="0.25">
      <c r="A20" s="175"/>
      <c r="B20" s="179" t="s">
        <v>34</v>
      </c>
      <c r="C20" s="180" t="s">
        <v>175</v>
      </c>
      <c r="D20" s="181">
        <v>240</v>
      </c>
      <c r="E20" s="182"/>
      <c r="F20" s="182"/>
      <c r="G20" s="182"/>
    </row>
    <row r="21" spans="1:7" ht="33.75" customHeight="1" x14ac:dyDescent="0.25">
      <c r="A21" s="175"/>
      <c r="B21" s="176" t="s">
        <v>127</v>
      </c>
      <c r="C21" s="184" t="s">
        <v>176</v>
      </c>
      <c r="D21" s="174"/>
      <c r="E21" s="178">
        <f>E22</f>
        <v>3640</v>
      </c>
      <c r="F21" s="178">
        <f>F22</f>
        <v>3702.5</v>
      </c>
      <c r="G21" s="178">
        <f>G22</f>
        <v>3700</v>
      </c>
    </row>
    <row r="22" spans="1:7" ht="33.75" customHeight="1" x14ac:dyDescent="0.25">
      <c r="A22" s="175"/>
      <c r="B22" s="179" t="s">
        <v>34</v>
      </c>
      <c r="C22" s="180" t="s">
        <v>176</v>
      </c>
      <c r="D22" s="181">
        <v>240</v>
      </c>
      <c r="E22" s="182">
        <v>3640</v>
      </c>
      <c r="F22" s="182">
        <v>3702.5</v>
      </c>
      <c r="G22" s="182">
        <v>3700</v>
      </c>
    </row>
    <row r="23" spans="1:7" ht="44.25" customHeight="1" x14ac:dyDescent="0.25">
      <c r="A23" s="175"/>
      <c r="B23" s="176" t="s">
        <v>130</v>
      </c>
      <c r="C23" s="184" t="s">
        <v>177</v>
      </c>
      <c r="D23" s="174"/>
      <c r="E23" s="178">
        <f>E24</f>
        <v>1120</v>
      </c>
      <c r="F23" s="178">
        <f>F24</f>
        <v>960</v>
      </c>
      <c r="G23" s="178">
        <f>G24</f>
        <v>960</v>
      </c>
    </row>
    <row r="24" spans="1:7" ht="33.75" customHeight="1" x14ac:dyDescent="0.25">
      <c r="A24" s="175"/>
      <c r="B24" s="179" t="s">
        <v>34</v>
      </c>
      <c r="C24" s="180" t="s">
        <v>177</v>
      </c>
      <c r="D24" s="181">
        <v>240</v>
      </c>
      <c r="E24" s="182">
        <v>1120</v>
      </c>
      <c r="F24" s="182">
        <v>960</v>
      </c>
      <c r="G24" s="182">
        <v>960</v>
      </c>
    </row>
    <row r="25" spans="1:7" ht="33.75" customHeight="1" x14ac:dyDescent="0.25">
      <c r="A25" s="175"/>
      <c r="B25" s="176" t="s">
        <v>128</v>
      </c>
      <c r="C25" s="184" t="s">
        <v>178</v>
      </c>
      <c r="D25" s="174"/>
      <c r="E25" s="178">
        <f>E26</f>
        <v>452.9</v>
      </c>
      <c r="F25" s="178">
        <f>F26</f>
        <v>700</v>
      </c>
      <c r="G25" s="178">
        <f>G26</f>
        <v>609</v>
      </c>
    </row>
    <row r="26" spans="1:7" ht="33.75" customHeight="1" x14ac:dyDescent="0.25">
      <c r="A26" s="175"/>
      <c r="B26" s="179" t="s">
        <v>34</v>
      </c>
      <c r="C26" s="180" t="s">
        <v>178</v>
      </c>
      <c r="D26" s="181">
        <v>240</v>
      </c>
      <c r="E26" s="182">
        <v>452.9</v>
      </c>
      <c r="F26" s="182">
        <v>700</v>
      </c>
      <c r="G26" s="182">
        <v>609</v>
      </c>
    </row>
    <row r="27" spans="1:7" ht="33.75" customHeight="1" x14ac:dyDescent="0.25">
      <c r="A27" s="175"/>
      <c r="B27" s="176" t="s">
        <v>132</v>
      </c>
      <c r="C27" s="184" t="s">
        <v>179</v>
      </c>
      <c r="D27" s="174"/>
      <c r="E27" s="178">
        <f>E28</f>
        <v>4670</v>
      </c>
      <c r="F27" s="178">
        <f>F28</f>
        <v>4880.1000000000004</v>
      </c>
      <c r="G27" s="178">
        <f>G28</f>
        <v>4903</v>
      </c>
    </row>
    <row r="28" spans="1:7" ht="33.75" customHeight="1" x14ac:dyDescent="0.25">
      <c r="A28" s="175"/>
      <c r="B28" s="179" t="s">
        <v>34</v>
      </c>
      <c r="C28" s="180" t="s">
        <v>179</v>
      </c>
      <c r="D28" s="181">
        <v>240</v>
      </c>
      <c r="E28" s="182">
        <v>4670</v>
      </c>
      <c r="F28" s="182">
        <f>4958.5-78.4</f>
        <v>4880.1000000000004</v>
      </c>
      <c r="G28" s="182">
        <f>4984.4-81.4</f>
        <v>4903</v>
      </c>
    </row>
    <row r="29" spans="1:7" ht="33.75" customHeight="1" x14ac:dyDescent="0.25">
      <c r="A29" s="175"/>
      <c r="B29" s="176" t="s">
        <v>129</v>
      </c>
      <c r="C29" s="184" t="s">
        <v>180</v>
      </c>
      <c r="D29" s="174"/>
      <c r="E29" s="178">
        <f>E30</f>
        <v>970</v>
      </c>
      <c r="F29" s="178">
        <f>F30</f>
        <v>850</v>
      </c>
      <c r="G29" s="178">
        <f>G30</f>
        <v>840</v>
      </c>
    </row>
    <row r="30" spans="1:7" ht="33.75" customHeight="1" x14ac:dyDescent="0.25">
      <c r="A30" s="175"/>
      <c r="B30" s="179" t="s">
        <v>34</v>
      </c>
      <c r="C30" s="180" t="s">
        <v>180</v>
      </c>
      <c r="D30" s="181">
        <v>240</v>
      </c>
      <c r="E30" s="182">
        <v>970</v>
      </c>
      <c r="F30" s="182">
        <v>850</v>
      </c>
      <c r="G30" s="182">
        <v>840</v>
      </c>
    </row>
    <row r="31" spans="1:7" ht="33.75" customHeight="1" x14ac:dyDescent="0.25">
      <c r="A31" s="175"/>
      <c r="B31" s="176" t="s">
        <v>133</v>
      </c>
      <c r="C31" s="184" t="s">
        <v>181</v>
      </c>
      <c r="D31" s="174"/>
      <c r="E31" s="178">
        <f>E32</f>
        <v>4705.8</v>
      </c>
      <c r="F31" s="178">
        <f>F32</f>
        <v>4150</v>
      </c>
      <c r="G31" s="178">
        <f>G32</f>
        <v>4100</v>
      </c>
    </row>
    <row r="32" spans="1:7" ht="33.75" customHeight="1" x14ac:dyDescent="0.25">
      <c r="A32" s="175"/>
      <c r="B32" s="179" t="s">
        <v>34</v>
      </c>
      <c r="C32" s="180" t="s">
        <v>181</v>
      </c>
      <c r="D32" s="181">
        <v>240</v>
      </c>
      <c r="E32" s="182">
        <v>4705.8</v>
      </c>
      <c r="F32" s="182">
        <v>4150</v>
      </c>
      <c r="G32" s="182">
        <v>4100</v>
      </c>
    </row>
    <row r="33" spans="1:7" ht="33" customHeight="1" x14ac:dyDescent="0.25">
      <c r="A33" s="175"/>
      <c r="B33" s="185" t="s">
        <v>151</v>
      </c>
      <c r="C33" s="184" t="s">
        <v>182</v>
      </c>
      <c r="D33" s="174"/>
      <c r="E33" s="178">
        <f>E34</f>
        <v>400</v>
      </c>
      <c r="F33" s="178">
        <f>F34</f>
        <v>390</v>
      </c>
      <c r="G33" s="178">
        <f>G34</f>
        <v>380</v>
      </c>
    </row>
    <row r="34" spans="1:7" ht="33.75" customHeight="1" x14ac:dyDescent="0.25">
      <c r="A34" s="175"/>
      <c r="B34" s="179" t="s">
        <v>34</v>
      </c>
      <c r="C34" s="180" t="s">
        <v>182</v>
      </c>
      <c r="D34" s="181">
        <v>240</v>
      </c>
      <c r="E34" s="182">
        <v>400</v>
      </c>
      <c r="F34" s="182">
        <v>390</v>
      </c>
      <c r="G34" s="182">
        <v>380</v>
      </c>
    </row>
    <row r="35" spans="1:7" ht="85.5" customHeight="1" x14ac:dyDescent="0.25">
      <c r="A35" s="175"/>
      <c r="B35" s="176" t="s">
        <v>145</v>
      </c>
      <c r="C35" s="184" t="s">
        <v>146</v>
      </c>
      <c r="D35" s="181"/>
      <c r="E35" s="178">
        <f t="shared" ref="E35:G36" si="1">E36</f>
        <v>30</v>
      </c>
      <c r="F35" s="178">
        <f t="shared" si="1"/>
        <v>0</v>
      </c>
      <c r="G35" s="178">
        <f t="shared" si="1"/>
        <v>0</v>
      </c>
    </row>
    <row r="36" spans="1:7" ht="69" customHeight="1" x14ac:dyDescent="0.25">
      <c r="A36" s="175"/>
      <c r="B36" s="186" t="s">
        <v>150</v>
      </c>
      <c r="C36" s="180" t="s">
        <v>147</v>
      </c>
      <c r="D36" s="181"/>
      <c r="E36" s="182">
        <f t="shared" si="1"/>
        <v>30</v>
      </c>
      <c r="F36" s="182">
        <f t="shared" si="1"/>
        <v>0</v>
      </c>
      <c r="G36" s="182">
        <f t="shared" si="1"/>
        <v>0</v>
      </c>
    </row>
    <row r="37" spans="1:7" ht="33.75" customHeight="1" x14ac:dyDescent="0.25">
      <c r="A37" s="175"/>
      <c r="B37" s="179" t="s">
        <v>34</v>
      </c>
      <c r="C37" s="180" t="s">
        <v>147</v>
      </c>
      <c r="D37" s="181">
        <v>240</v>
      </c>
      <c r="E37" s="182">
        <v>30</v>
      </c>
      <c r="F37" s="182"/>
      <c r="G37" s="182"/>
    </row>
    <row r="38" spans="1:7" ht="60" customHeight="1" x14ac:dyDescent="0.25">
      <c r="A38" s="175"/>
      <c r="B38" s="176" t="s">
        <v>141</v>
      </c>
      <c r="C38" s="180" t="s">
        <v>143</v>
      </c>
      <c r="D38" s="181"/>
      <c r="E38" s="178">
        <f t="shared" ref="E38:G39" si="2">E39</f>
        <v>40</v>
      </c>
      <c r="F38" s="178">
        <f t="shared" si="2"/>
        <v>0</v>
      </c>
      <c r="G38" s="178">
        <f t="shared" si="2"/>
        <v>0</v>
      </c>
    </row>
    <row r="39" spans="1:7" ht="40.5" customHeight="1" x14ac:dyDescent="0.25">
      <c r="A39" s="175"/>
      <c r="B39" s="179" t="s">
        <v>142</v>
      </c>
      <c r="C39" s="180" t="s">
        <v>144</v>
      </c>
      <c r="D39" s="181"/>
      <c r="E39" s="182">
        <f t="shared" si="2"/>
        <v>40</v>
      </c>
      <c r="F39" s="182">
        <f t="shared" si="2"/>
        <v>0</v>
      </c>
      <c r="G39" s="182">
        <f t="shared" si="2"/>
        <v>0</v>
      </c>
    </row>
    <row r="40" spans="1:7" ht="33.75" customHeight="1" x14ac:dyDescent="0.25">
      <c r="A40" s="175"/>
      <c r="B40" s="179" t="s">
        <v>34</v>
      </c>
      <c r="C40" s="180" t="s">
        <v>144</v>
      </c>
      <c r="D40" s="181">
        <v>240</v>
      </c>
      <c r="E40" s="182">
        <v>40</v>
      </c>
      <c r="F40" s="182"/>
      <c r="G40" s="182"/>
    </row>
    <row r="41" spans="1:7" ht="63" customHeight="1" x14ac:dyDescent="0.25">
      <c r="A41" s="175"/>
      <c r="B41" s="176" t="s">
        <v>186</v>
      </c>
      <c r="C41" s="177" t="s">
        <v>56</v>
      </c>
      <c r="D41" s="174"/>
      <c r="E41" s="178">
        <f t="shared" ref="E41:G42" si="3">E42</f>
        <v>130</v>
      </c>
      <c r="F41" s="178">
        <f t="shared" si="3"/>
        <v>0</v>
      </c>
      <c r="G41" s="178">
        <f t="shared" si="3"/>
        <v>0</v>
      </c>
    </row>
    <row r="42" spans="1:7" ht="50.25" customHeight="1" x14ac:dyDescent="0.25">
      <c r="A42" s="175"/>
      <c r="B42" s="179" t="s">
        <v>57</v>
      </c>
      <c r="C42" s="181" t="s">
        <v>75</v>
      </c>
      <c r="D42" s="181"/>
      <c r="E42" s="182">
        <f t="shared" si="3"/>
        <v>130</v>
      </c>
      <c r="F42" s="182">
        <f t="shared" si="3"/>
        <v>0</v>
      </c>
      <c r="G42" s="182">
        <f t="shared" si="3"/>
        <v>0</v>
      </c>
    </row>
    <row r="43" spans="1:7" ht="29.25" customHeight="1" x14ac:dyDescent="0.25">
      <c r="A43" s="175"/>
      <c r="B43" s="179" t="s">
        <v>34</v>
      </c>
      <c r="C43" s="181" t="s">
        <v>75</v>
      </c>
      <c r="D43" s="181">
        <v>240</v>
      </c>
      <c r="E43" s="182">
        <v>130</v>
      </c>
      <c r="F43" s="183"/>
      <c r="G43" s="183"/>
    </row>
    <row r="44" spans="1:7" ht="51" customHeight="1" x14ac:dyDescent="0.25">
      <c r="A44" s="175"/>
      <c r="B44" s="187" t="s">
        <v>63</v>
      </c>
      <c r="C44" s="174">
        <v>1100000000</v>
      </c>
      <c r="D44" s="174"/>
      <c r="E44" s="178">
        <f>E47+E50</f>
        <v>870.7</v>
      </c>
      <c r="F44" s="178">
        <f>F47+F50</f>
        <v>0</v>
      </c>
      <c r="G44" s="178">
        <f>G47+G50</f>
        <v>0</v>
      </c>
    </row>
    <row r="45" spans="1:7" ht="18" customHeight="1" x14ac:dyDescent="0.25">
      <c r="A45" s="175"/>
      <c r="B45" s="176" t="s">
        <v>94</v>
      </c>
      <c r="C45" s="174">
        <v>1110000000</v>
      </c>
      <c r="D45" s="174"/>
      <c r="E45" s="178">
        <f t="shared" ref="E45:G46" si="4">E46</f>
        <v>720.7</v>
      </c>
      <c r="F45" s="178">
        <f t="shared" si="4"/>
        <v>0</v>
      </c>
      <c r="G45" s="178">
        <f t="shared" si="4"/>
        <v>0</v>
      </c>
    </row>
    <row r="46" spans="1:7" ht="51" customHeight="1" x14ac:dyDescent="0.25">
      <c r="A46" s="175"/>
      <c r="B46" s="179" t="s">
        <v>45</v>
      </c>
      <c r="C46" s="171" t="s">
        <v>46</v>
      </c>
      <c r="D46" s="181"/>
      <c r="E46" s="182">
        <f t="shared" si="4"/>
        <v>720.7</v>
      </c>
      <c r="F46" s="182">
        <f t="shared" si="4"/>
        <v>0</v>
      </c>
      <c r="G46" s="182">
        <f t="shared" si="4"/>
        <v>0</v>
      </c>
    </row>
    <row r="47" spans="1:7" ht="35.25" customHeight="1" x14ac:dyDescent="0.25">
      <c r="A47" s="175"/>
      <c r="B47" s="179" t="s">
        <v>47</v>
      </c>
      <c r="C47" s="171" t="s">
        <v>46</v>
      </c>
      <c r="D47" s="181">
        <v>240</v>
      </c>
      <c r="E47" s="182">
        <v>720.7</v>
      </c>
      <c r="F47" s="183"/>
      <c r="G47" s="183"/>
    </row>
    <row r="48" spans="1:7" ht="20.25" customHeight="1" x14ac:dyDescent="0.25">
      <c r="A48" s="175"/>
      <c r="B48" s="176" t="s">
        <v>95</v>
      </c>
      <c r="C48" s="188" t="s">
        <v>48</v>
      </c>
      <c r="D48" s="174"/>
      <c r="E48" s="178">
        <f t="shared" ref="E48:G49" si="5">E49</f>
        <v>150</v>
      </c>
      <c r="F48" s="178">
        <f t="shared" si="5"/>
        <v>0</v>
      </c>
      <c r="G48" s="178">
        <f t="shared" si="5"/>
        <v>0</v>
      </c>
    </row>
    <row r="49" spans="1:7" ht="51" customHeight="1" x14ac:dyDescent="0.25">
      <c r="A49" s="175"/>
      <c r="B49" s="179" t="s">
        <v>49</v>
      </c>
      <c r="C49" s="171" t="s">
        <v>50</v>
      </c>
      <c r="D49" s="181"/>
      <c r="E49" s="182">
        <f t="shared" si="5"/>
        <v>150</v>
      </c>
      <c r="F49" s="182">
        <f t="shared" si="5"/>
        <v>0</v>
      </c>
      <c r="G49" s="182">
        <f t="shared" si="5"/>
        <v>0</v>
      </c>
    </row>
    <row r="50" spans="1:7" ht="36" customHeight="1" x14ac:dyDescent="0.25">
      <c r="A50" s="175"/>
      <c r="B50" s="179" t="s">
        <v>47</v>
      </c>
      <c r="C50" s="171" t="s">
        <v>50</v>
      </c>
      <c r="D50" s="181">
        <v>240</v>
      </c>
      <c r="E50" s="182">
        <v>150</v>
      </c>
      <c r="F50" s="183"/>
      <c r="G50" s="183"/>
    </row>
    <row r="51" spans="1:7" ht="93.75" customHeight="1" x14ac:dyDescent="0.25">
      <c r="A51" s="175"/>
      <c r="B51" s="176" t="s">
        <v>184</v>
      </c>
      <c r="C51" s="174">
        <v>1200000000</v>
      </c>
      <c r="D51" s="174"/>
      <c r="E51" s="178">
        <f t="shared" ref="E51:G52" si="6">E52</f>
        <v>40</v>
      </c>
      <c r="F51" s="178">
        <f t="shared" si="6"/>
        <v>0</v>
      </c>
      <c r="G51" s="178">
        <f t="shared" si="6"/>
        <v>0</v>
      </c>
    </row>
    <row r="52" spans="1:7" ht="62.25" customHeight="1" x14ac:dyDescent="0.25">
      <c r="A52" s="175"/>
      <c r="B52" s="179" t="s">
        <v>103</v>
      </c>
      <c r="C52" s="171" t="s">
        <v>76</v>
      </c>
      <c r="D52" s="181"/>
      <c r="E52" s="182">
        <f t="shared" si="6"/>
        <v>40</v>
      </c>
      <c r="F52" s="182">
        <f t="shared" si="6"/>
        <v>0</v>
      </c>
      <c r="G52" s="182">
        <f t="shared" si="6"/>
        <v>0</v>
      </c>
    </row>
    <row r="53" spans="1:7" ht="30.75" customHeight="1" x14ac:dyDescent="0.25">
      <c r="A53" s="175"/>
      <c r="B53" s="179" t="s">
        <v>47</v>
      </c>
      <c r="C53" s="171" t="s">
        <v>76</v>
      </c>
      <c r="D53" s="181">
        <v>240</v>
      </c>
      <c r="E53" s="182">
        <v>40</v>
      </c>
      <c r="F53" s="182"/>
      <c r="G53" s="182"/>
    </row>
    <row r="54" spans="1:7" ht="49.5" customHeight="1" x14ac:dyDescent="0.25">
      <c r="A54" s="175"/>
      <c r="B54" s="187" t="s">
        <v>190</v>
      </c>
      <c r="C54" s="188">
        <v>1300000000</v>
      </c>
      <c r="D54" s="188"/>
      <c r="E54" s="178">
        <f t="shared" ref="E54:G55" si="7">E55</f>
        <v>350</v>
      </c>
      <c r="F54" s="178">
        <f t="shared" si="7"/>
        <v>0</v>
      </c>
      <c r="G54" s="178">
        <f t="shared" si="7"/>
        <v>0</v>
      </c>
    </row>
    <row r="55" spans="1:7" ht="51" customHeight="1" x14ac:dyDescent="0.25">
      <c r="A55" s="175"/>
      <c r="B55" s="179" t="s">
        <v>53</v>
      </c>
      <c r="C55" s="171" t="s">
        <v>54</v>
      </c>
      <c r="D55" s="171"/>
      <c r="E55" s="182">
        <f t="shared" si="7"/>
        <v>350</v>
      </c>
      <c r="F55" s="182">
        <f t="shared" si="7"/>
        <v>0</v>
      </c>
      <c r="G55" s="182">
        <f t="shared" si="7"/>
        <v>0</v>
      </c>
    </row>
    <row r="56" spans="1:7" ht="41.25" customHeight="1" x14ac:dyDescent="0.25">
      <c r="A56" s="175"/>
      <c r="B56" s="179" t="s">
        <v>47</v>
      </c>
      <c r="C56" s="171" t="s">
        <v>54</v>
      </c>
      <c r="D56" s="171">
        <v>240</v>
      </c>
      <c r="E56" s="182">
        <v>350</v>
      </c>
      <c r="F56" s="183"/>
      <c r="G56" s="183"/>
    </row>
    <row r="57" spans="1:7" ht="41.25" customHeight="1" x14ac:dyDescent="0.25">
      <c r="A57" s="175"/>
      <c r="B57" s="216" t="s">
        <v>192</v>
      </c>
      <c r="C57" s="217" t="s">
        <v>193</v>
      </c>
      <c r="D57" s="19"/>
      <c r="E57" s="166">
        <f>E58</f>
        <v>336.2</v>
      </c>
      <c r="F57" s="166">
        <f>F58</f>
        <v>157.9</v>
      </c>
      <c r="G57" s="166">
        <f>G58</f>
        <v>0</v>
      </c>
    </row>
    <row r="58" spans="1:7" ht="41.25" customHeight="1" x14ac:dyDescent="0.25">
      <c r="A58" s="175"/>
      <c r="B58" s="218" t="s">
        <v>194</v>
      </c>
      <c r="C58" s="219" t="s">
        <v>195</v>
      </c>
      <c r="D58" s="220"/>
      <c r="E58" s="160">
        <f>E59+E60</f>
        <v>336.2</v>
      </c>
      <c r="F58" s="160">
        <f>F59+F60</f>
        <v>157.9</v>
      </c>
      <c r="G58" s="160">
        <f>G59+G60</f>
        <v>0</v>
      </c>
    </row>
    <row r="59" spans="1:7" ht="41.25" customHeight="1" x14ac:dyDescent="0.25">
      <c r="A59" s="175"/>
      <c r="B59" s="218" t="s">
        <v>47</v>
      </c>
      <c r="C59" s="219" t="s">
        <v>195</v>
      </c>
      <c r="D59" s="220">
        <v>240</v>
      </c>
      <c r="E59" s="160">
        <v>336.2</v>
      </c>
      <c r="F59" s="160">
        <v>157.9</v>
      </c>
      <c r="G59" s="160"/>
    </row>
    <row r="60" spans="1:7" ht="41.25" customHeight="1" x14ac:dyDescent="0.25">
      <c r="A60" s="175"/>
      <c r="B60" s="242" t="s">
        <v>78</v>
      </c>
      <c r="C60" s="243"/>
      <c r="D60" s="243"/>
      <c r="E60" s="243"/>
      <c r="F60" s="243"/>
      <c r="G60" s="244"/>
    </row>
    <row r="61" spans="1:7" ht="52.5" customHeight="1" x14ac:dyDescent="0.25">
      <c r="A61" s="245"/>
      <c r="B61" s="176" t="s">
        <v>79</v>
      </c>
      <c r="C61" s="188">
        <v>7100000000</v>
      </c>
      <c r="D61" s="188"/>
      <c r="E61" s="189">
        <f>E62</f>
        <v>1451.5</v>
      </c>
      <c r="F61" s="189">
        <f>F62</f>
        <v>1470.1</v>
      </c>
      <c r="G61" s="189">
        <f>G62</f>
        <v>1381.3</v>
      </c>
    </row>
    <row r="62" spans="1:7" ht="33" customHeight="1" x14ac:dyDescent="0.25">
      <c r="A62" s="245"/>
      <c r="B62" s="179" t="s">
        <v>80</v>
      </c>
      <c r="C62" s="171" t="s">
        <v>27</v>
      </c>
      <c r="D62" s="171">
        <v>120</v>
      </c>
      <c r="E62" s="190">
        <v>1451.5</v>
      </c>
      <c r="F62" s="171">
        <v>1470.1</v>
      </c>
      <c r="G62" s="171">
        <v>1381.3</v>
      </c>
    </row>
    <row r="63" spans="1:7" ht="19.5" customHeight="1" x14ac:dyDescent="0.25">
      <c r="A63" s="245"/>
      <c r="B63" s="176" t="s">
        <v>62</v>
      </c>
      <c r="C63" s="188">
        <v>7200000000</v>
      </c>
      <c r="D63" s="188"/>
      <c r="E63" s="189">
        <f>E65+E64+E66</f>
        <v>2561.2999999999997</v>
      </c>
      <c r="F63" s="189">
        <f>F65+F64+F66</f>
        <v>1888.7</v>
      </c>
      <c r="G63" s="189">
        <f>G65+G64+G66</f>
        <v>1964.4</v>
      </c>
    </row>
    <row r="64" spans="1:7" ht="30" x14ac:dyDescent="0.25">
      <c r="A64" s="245"/>
      <c r="B64" s="179" t="s">
        <v>80</v>
      </c>
      <c r="C64" s="171" t="s">
        <v>72</v>
      </c>
      <c r="D64" s="171">
        <v>120</v>
      </c>
      <c r="E64" s="190">
        <v>1860.2</v>
      </c>
      <c r="F64" s="190">
        <v>1888.7</v>
      </c>
      <c r="G64" s="190">
        <v>1964.4</v>
      </c>
    </row>
    <row r="65" spans="1:9" ht="30" x14ac:dyDescent="0.25">
      <c r="A65" s="245"/>
      <c r="B65" s="179" t="s">
        <v>34</v>
      </c>
      <c r="C65" s="171" t="s">
        <v>72</v>
      </c>
      <c r="D65" s="171">
        <v>240</v>
      </c>
      <c r="E65" s="190">
        <v>697.5</v>
      </c>
      <c r="F65" s="190"/>
      <c r="G65" s="190"/>
    </row>
    <row r="66" spans="1:9" ht="17.25" customHeight="1" x14ac:dyDescent="0.25">
      <c r="A66" s="245"/>
      <c r="B66" s="191" t="s">
        <v>85</v>
      </c>
      <c r="C66" s="171" t="s">
        <v>72</v>
      </c>
      <c r="D66" s="171">
        <v>850</v>
      </c>
      <c r="E66" s="190">
        <v>3.6</v>
      </c>
      <c r="F66" s="190"/>
      <c r="G66" s="190"/>
    </row>
    <row r="67" spans="1:9" ht="46.5" customHeight="1" x14ac:dyDescent="0.25">
      <c r="A67" s="246"/>
      <c r="B67" s="176" t="s">
        <v>60</v>
      </c>
      <c r="C67" s="188">
        <v>7300000000</v>
      </c>
      <c r="D67" s="192"/>
      <c r="E67" s="189">
        <f>E68+E69+E70+E71</f>
        <v>6567.0999999999995</v>
      </c>
      <c r="F67" s="189">
        <f>F68+F69+F70+F71</f>
        <v>6375.6</v>
      </c>
      <c r="G67" s="189">
        <f>G68+G69+G70+G71</f>
        <v>6630.5</v>
      </c>
    </row>
    <row r="68" spans="1:9" ht="30" x14ac:dyDescent="0.25">
      <c r="A68" s="246"/>
      <c r="B68" s="179" t="s">
        <v>80</v>
      </c>
      <c r="C68" s="171" t="s">
        <v>73</v>
      </c>
      <c r="D68" s="193">
        <v>120</v>
      </c>
      <c r="E68" s="190">
        <v>6299.2</v>
      </c>
      <c r="F68" s="182">
        <v>6375.6</v>
      </c>
      <c r="G68" s="182">
        <v>6630.5</v>
      </c>
    </row>
    <row r="69" spans="1:9" ht="27" customHeight="1" x14ac:dyDescent="0.25">
      <c r="A69" s="246"/>
      <c r="B69" s="179" t="s">
        <v>34</v>
      </c>
      <c r="C69" s="171" t="s">
        <v>73</v>
      </c>
      <c r="D69" s="171">
        <v>240</v>
      </c>
      <c r="E69" s="190">
        <v>175.7</v>
      </c>
      <c r="F69" s="182"/>
      <c r="G69" s="182"/>
    </row>
    <row r="70" spans="1:9" hidden="1" x14ac:dyDescent="0.25">
      <c r="A70" s="246"/>
      <c r="B70" s="191" t="s">
        <v>86</v>
      </c>
      <c r="C70" s="171" t="s">
        <v>73</v>
      </c>
      <c r="D70" s="193">
        <v>830</v>
      </c>
      <c r="E70" s="190"/>
      <c r="F70" s="183"/>
      <c r="G70" s="183"/>
    </row>
    <row r="71" spans="1:9" x14ac:dyDescent="0.25">
      <c r="A71" s="246"/>
      <c r="B71" s="191" t="s">
        <v>85</v>
      </c>
      <c r="C71" s="171" t="s">
        <v>73</v>
      </c>
      <c r="D71" s="193">
        <v>850</v>
      </c>
      <c r="E71" s="190">
        <v>92.2</v>
      </c>
      <c r="F71" s="183"/>
      <c r="G71" s="183"/>
    </row>
    <row r="72" spans="1:9" ht="17.25" customHeight="1" x14ac:dyDescent="0.25">
      <c r="B72" s="176" t="s">
        <v>97</v>
      </c>
      <c r="C72" s="192">
        <v>7500000000</v>
      </c>
      <c r="D72" s="192"/>
      <c r="E72" s="189">
        <f t="shared" ref="E72:G73" si="8">E73</f>
        <v>5.4</v>
      </c>
      <c r="F72" s="189">
        <f t="shared" si="8"/>
        <v>5</v>
      </c>
      <c r="G72" s="189">
        <f t="shared" si="8"/>
        <v>5</v>
      </c>
    </row>
    <row r="73" spans="1:9" x14ac:dyDescent="0.25">
      <c r="B73" s="179" t="s">
        <v>96</v>
      </c>
      <c r="C73" s="193" t="s">
        <v>74</v>
      </c>
      <c r="D73" s="193"/>
      <c r="E73" s="190">
        <f t="shared" si="8"/>
        <v>5.4</v>
      </c>
      <c r="F73" s="190">
        <f t="shared" si="8"/>
        <v>5</v>
      </c>
      <c r="G73" s="190">
        <f t="shared" si="8"/>
        <v>5</v>
      </c>
    </row>
    <row r="74" spans="1:9" x14ac:dyDescent="0.25">
      <c r="B74" s="194" t="s">
        <v>41</v>
      </c>
      <c r="C74" s="195" t="s">
        <v>74</v>
      </c>
      <c r="D74" s="195">
        <v>870</v>
      </c>
      <c r="E74" s="196">
        <v>5.4</v>
      </c>
      <c r="F74" s="196">
        <v>5</v>
      </c>
      <c r="G74" s="196">
        <v>5</v>
      </c>
    </row>
    <row r="75" spans="1:9" ht="42.75" x14ac:dyDescent="0.25">
      <c r="B75" s="176" t="s">
        <v>154</v>
      </c>
      <c r="C75" s="188">
        <v>7700000000</v>
      </c>
      <c r="D75" s="188"/>
      <c r="E75" s="189"/>
      <c r="F75" s="189">
        <f>F76</f>
        <v>428.5</v>
      </c>
      <c r="G75" s="189">
        <f>G76</f>
        <v>752.1</v>
      </c>
    </row>
    <row r="76" spans="1:9" x14ac:dyDescent="0.25">
      <c r="B76" s="191" t="s">
        <v>155</v>
      </c>
      <c r="C76" s="171" t="s">
        <v>156</v>
      </c>
      <c r="D76" s="171"/>
      <c r="E76" s="190"/>
      <c r="F76" s="190">
        <f>F77</f>
        <v>428.5</v>
      </c>
      <c r="G76" s="190">
        <f>G77</f>
        <v>752.1</v>
      </c>
    </row>
    <row r="77" spans="1:9" x14ac:dyDescent="0.25">
      <c r="B77" s="194" t="s">
        <v>41</v>
      </c>
      <c r="C77" s="197" t="s">
        <v>156</v>
      </c>
      <c r="D77" s="197">
        <v>870</v>
      </c>
      <c r="E77" s="196"/>
      <c r="F77" s="196">
        <v>428.5</v>
      </c>
      <c r="G77" s="196">
        <v>752.1</v>
      </c>
    </row>
    <row r="78" spans="1:9" ht="78" customHeight="1" x14ac:dyDescent="0.25">
      <c r="B78" s="176" t="s">
        <v>157</v>
      </c>
      <c r="C78" s="188">
        <v>7800000000</v>
      </c>
      <c r="D78" s="188"/>
      <c r="E78" s="189">
        <f>E79</f>
        <v>71.400000000000006</v>
      </c>
      <c r="F78" s="189">
        <f>F79</f>
        <v>71.400000000000006</v>
      </c>
      <c r="G78" s="189">
        <f>G79</f>
        <v>71.400000000000006</v>
      </c>
    </row>
    <row r="79" spans="1:9" ht="30" x14ac:dyDescent="0.25">
      <c r="B79" s="179" t="s">
        <v>34</v>
      </c>
      <c r="C79" s="198">
        <v>7800074941</v>
      </c>
      <c r="D79" s="199">
        <v>240</v>
      </c>
      <c r="E79" s="200">
        <v>71.400000000000006</v>
      </c>
      <c r="F79" s="200">
        <v>71.400000000000006</v>
      </c>
      <c r="G79" s="200">
        <v>71.400000000000006</v>
      </c>
    </row>
    <row r="80" spans="1:9" s="201" customFormat="1" ht="17.25" customHeight="1" x14ac:dyDescent="0.25">
      <c r="B80" s="202" t="s">
        <v>108</v>
      </c>
      <c r="C80" s="203"/>
      <c r="D80" s="202"/>
      <c r="E80" s="204">
        <f>E72+E67+E63+E61+E54+E51+E48+E45+E41+E11+E14+E38+E35+E78+E57</f>
        <v>37401.299999999996</v>
      </c>
      <c r="F80" s="204">
        <f>F72+F67+F63+F61+F54+F51+F48+F45+F41+F11+F14+F38+F35+F78+F57+F75</f>
        <v>35285.900000000009</v>
      </c>
      <c r="G80" s="204">
        <f>G72+G67+G63+G61+G54+G51+G48+G45+G41+G11+G14+G38+G35+G78+G57+G75</f>
        <v>35690.400000000001</v>
      </c>
      <c r="H80" s="205"/>
      <c r="I80" s="206"/>
    </row>
    <row r="81" spans="2:7" ht="12.75" customHeight="1" x14ac:dyDescent="0.25">
      <c r="D81" s="207"/>
    </row>
    <row r="82" spans="2:7" ht="12.75" customHeight="1" x14ac:dyDescent="0.25">
      <c r="D82" s="207"/>
    </row>
    <row r="83" spans="2:7" ht="12.75" customHeight="1" x14ac:dyDescent="0.25">
      <c r="B83" s="247" t="s">
        <v>140</v>
      </c>
      <c r="C83" s="247"/>
      <c r="D83" s="247"/>
      <c r="E83" s="247"/>
      <c r="F83" s="247"/>
      <c r="G83" s="247"/>
    </row>
    <row r="84" spans="2:7" ht="12.75" customHeight="1" x14ac:dyDescent="0.25">
      <c r="D84" s="207"/>
    </row>
    <row r="85" spans="2:7" ht="12.75" customHeight="1" x14ac:dyDescent="0.25">
      <c r="D85" s="207"/>
      <c r="E85" s="205"/>
      <c r="F85" s="205"/>
      <c r="G85" s="205"/>
    </row>
    <row r="86" spans="2:7" ht="12.75" customHeight="1" x14ac:dyDescent="0.25">
      <c r="D86" s="207"/>
    </row>
    <row r="87" spans="2:7" ht="12.75" customHeight="1" x14ac:dyDescent="0.25">
      <c r="D87" s="207"/>
    </row>
    <row r="88" spans="2:7" x14ac:dyDescent="0.25">
      <c r="D88" s="207"/>
    </row>
    <row r="89" spans="2:7" x14ac:dyDescent="0.25">
      <c r="D89" s="207"/>
    </row>
    <row r="90" spans="2:7" x14ac:dyDescent="0.25">
      <c r="D90" s="207"/>
    </row>
    <row r="91" spans="2:7" x14ac:dyDescent="0.25">
      <c r="D91" s="207"/>
    </row>
    <row r="92" spans="2:7" x14ac:dyDescent="0.25">
      <c r="D92" s="207"/>
    </row>
    <row r="93" spans="2:7" x14ac:dyDescent="0.25">
      <c r="D93" s="207"/>
    </row>
    <row r="94" spans="2:7" x14ac:dyDescent="0.25">
      <c r="D94" s="207"/>
    </row>
    <row r="95" spans="2:7" x14ac:dyDescent="0.25">
      <c r="D95" s="207"/>
    </row>
    <row r="96" spans="2:7" x14ac:dyDescent="0.25">
      <c r="D96" s="207"/>
    </row>
    <row r="97" spans="4:4" x14ac:dyDescent="0.25">
      <c r="D97" s="207"/>
    </row>
    <row r="98" spans="4:4" ht="15.75" customHeight="1" x14ac:dyDescent="0.25">
      <c r="D98" s="207"/>
    </row>
    <row r="99" spans="4:4" ht="15.75" customHeight="1" x14ac:dyDescent="0.25">
      <c r="D99" s="207"/>
    </row>
    <row r="100" spans="4:4" ht="15.75" customHeight="1" x14ac:dyDescent="0.25">
      <c r="D100" s="207"/>
    </row>
    <row r="101" spans="4:4" ht="15.75" customHeight="1" x14ac:dyDescent="0.25">
      <c r="D101" s="207"/>
    </row>
    <row r="102" spans="4:4" ht="15.75" customHeight="1" x14ac:dyDescent="0.25">
      <c r="D102" s="207"/>
    </row>
    <row r="103" spans="4:4" ht="15.75" customHeight="1" x14ac:dyDescent="0.25">
      <c r="D103" s="207"/>
    </row>
    <row r="104" spans="4:4" ht="15.75" customHeight="1" x14ac:dyDescent="0.25">
      <c r="D104" s="207"/>
    </row>
    <row r="105" spans="4:4" ht="15.75" customHeight="1" x14ac:dyDescent="0.25">
      <c r="D105" s="207"/>
    </row>
    <row r="106" spans="4:4" ht="15.75" customHeight="1" x14ac:dyDescent="0.25">
      <c r="D106" s="207"/>
    </row>
    <row r="107" spans="4:4" ht="15.75" customHeight="1" x14ac:dyDescent="0.25">
      <c r="D107" s="207"/>
    </row>
    <row r="108" spans="4:4" ht="15.75" customHeight="1" x14ac:dyDescent="0.25">
      <c r="D108" s="207"/>
    </row>
    <row r="109" spans="4:4" ht="15.75" customHeight="1" x14ac:dyDescent="0.25">
      <c r="D109" s="207"/>
    </row>
    <row r="110" spans="4:4" ht="15.75" customHeight="1" x14ac:dyDescent="0.25">
      <c r="D110" s="207"/>
    </row>
    <row r="111" spans="4:4" ht="15.75" customHeight="1" x14ac:dyDescent="0.25">
      <c r="D111" s="207"/>
    </row>
    <row r="112" spans="4:4" ht="15.75" customHeight="1" x14ac:dyDescent="0.25">
      <c r="D112" s="207"/>
    </row>
    <row r="113" spans="4:4" x14ac:dyDescent="0.25">
      <c r="D113" s="207"/>
    </row>
    <row r="114" spans="4:4" x14ac:dyDescent="0.25">
      <c r="D114" s="207"/>
    </row>
  </sheetData>
  <mergeCells count="11">
    <mergeCell ref="B60:G60"/>
    <mergeCell ref="A61:A62"/>
    <mergeCell ref="A63:A66"/>
    <mergeCell ref="A67:A71"/>
    <mergeCell ref="B83:G83"/>
    <mergeCell ref="A9:G9"/>
    <mergeCell ref="A2:G2"/>
    <mergeCell ref="A4:G4"/>
    <mergeCell ref="A5:G5"/>
    <mergeCell ref="A6:G6"/>
    <mergeCell ref="B8:G8"/>
  </mergeCells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Приложение1</vt:lpstr>
      <vt:lpstr>Приложение2</vt:lpstr>
      <vt:lpstr>Приложение 3</vt:lpstr>
      <vt:lpstr>'Приложение 3'!Заголовки_для_печати</vt:lpstr>
      <vt:lpstr>Приложение1!Заголовки_для_печати</vt:lpstr>
      <vt:lpstr>Приложение2!Заголовки_для_печати</vt:lpstr>
      <vt:lpstr>'Приложение 3'!Область_печати</vt:lpstr>
      <vt:lpstr>Приложение1!Область_печати</vt:lpstr>
      <vt:lpstr>Приложение2!Область_печати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;</dc:subject>
  <dc:creator>user</dc:creator>
  <cp:keywords/>
  <cp:lastModifiedBy>user</cp:lastModifiedBy>
  <cp:lastPrinted>2021-04-22T14:07:39Z</cp:lastPrinted>
  <dcterms:created xsi:type="dcterms:W3CDTF">2015-12-27T18:01:47Z</dcterms:created>
  <dcterms:modified xsi:type="dcterms:W3CDTF">2021-04-29T08:26:46Z</dcterms:modified>
</cp:coreProperties>
</file>